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ЭтаКнига" defaultThemeVersion="124226"/>
  <bookViews>
    <workbookView xWindow="0" yWindow="0" windowWidth="28800" windowHeight="11700" tabRatio="771" activeTab="1"/>
  </bookViews>
  <sheets>
    <sheet name="Расчет стоимости" sheetId="9" r:id="rId1"/>
    <sheet name="ССРСС" sheetId="8" r:id="rId2"/>
    <sheet name="ЛСР Монт.тр-ра" sheetId="10" r:id="rId3"/>
    <sheet name="ЛСР фундаменты" sheetId="11" r:id="rId4"/>
    <sheet name="ЛСР ячейка" sheetId="12" r:id="rId5"/>
  </sheets>
  <calcPr calcId="145621"/>
</workbook>
</file>

<file path=xl/calcChain.xml><?xml version="1.0" encoding="utf-8"?>
<calcChain xmlns="http://schemas.openxmlformats.org/spreadsheetml/2006/main">
  <c r="J18" i="9" l="1"/>
  <c r="G14" i="9" l="1"/>
  <c r="H14" i="9"/>
  <c r="H15" i="9"/>
  <c r="H17" i="9" s="1"/>
  <c r="I14" i="9"/>
  <c r="I15" i="9" s="1"/>
  <c r="I17" i="9" s="1"/>
  <c r="F14" i="9"/>
  <c r="F15" i="9" s="1"/>
  <c r="F17" i="9" s="1"/>
  <c r="E14" i="9"/>
  <c r="E15" i="9" s="1"/>
  <c r="I25" i="9"/>
  <c r="H25" i="9"/>
  <c r="G25" i="9"/>
  <c r="F25" i="9"/>
  <c r="E25" i="9"/>
  <c r="H22" i="9"/>
  <c r="G22" i="9"/>
  <c r="F22" i="9"/>
  <c r="E22" i="9"/>
  <c r="I21" i="9"/>
  <c r="H21" i="9"/>
  <c r="G21" i="9"/>
  <c r="F21" i="9"/>
  <c r="E21" i="9"/>
  <c r="I20" i="9"/>
  <c r="H20" i="9"/>
  <c r="G20" i="9"/>
  <c r="F20" i="9"/>
  <c r="E20" i="9"/>
  <c r="I19" i="9"/>
  <c r="H19" i="9"/>
  <c r="H18" i="9" s="1"/>
  <c r="G19" i="9"/>
  <c r="F19" i="9"/>
  <c r="F18" i="9" s="1"/>
  <c r="E19" i="9"/>
  <c r="G18" i="9"/>
  <c r="G15" i="9"/>
  <c r="G17" i="9" s="1"/>
  <c r="A14" i="9"/>
  <c r="A15" i="9" s="1"/>
  <c r="E18" i="9" l="1"/>
  <c r="I18" i="9"/>
  <c r="I26" i="9" s="1"/>
  <c r="I27" i="9" s="1"/>
  <c r="F26" i="9"/>
  <c r="F27" i="9" s="1"/>
  <c r="H26" i="9"/>
  <c r="H27" i="9" s="1"/>
  <c r="G26" i="9"/>
  <c r="G27" i="9" s="1"/>
  <c r="J14" i="9"/>
  <c r="J15" i="9"/>
  <c r="J17" i="9" s="1"/>
  <c r="E17" i="9"/>
  <c r="E26" i="9" s="1"/>
  <c r="E27" i="9" l="1"/>
  <c r="J26" i="9"/>
  <c r="J27" i="9" s="1"/>
</calcChain>
</file>

<file path=xl/comments1.xml><?xml version="1.0" encoding="utf-8"?>
<comments xmlns="http://schemas.openxmlformats.org/spreadsheetml/2006/main">
  <authors>
    <author>Алексей</author>
    <author>Сергей</author>
    <author>TPokrovskaya</author>
    <author>Alex</author>
  </authors>
  <commentList>
    <comment ref="C3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 Титул::&lt;подпись 230 значение&gt;</t>
        </r>
      </text>
    </comment>
    <comment ref="B7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 ИтогоБИМ::&lt;Всего по расчету(руб./тыс.руб.)&gt;</t>
        </r>
      </text>
    </comment>
    <comment ref="C8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 Титул::&lt;подпись 101 значение&gt;</t>
        </r>
      </text>
    </comment>
    <comment ref="D12" authorId="1">
      <text>
        <r>
          <rPr>
            <sz val="8"/>
            <color indexed="81"/>
            <rFont val="Tahoma"/>
            <family val="2"/>
            <charset val="204"/>
          </rPr>
          <t xml:space="preserve"> Титул::&lt;Индекс/ЛН расчета&gt;</t>
        </r>
      </text>
    </comment>
    <comment ref="B16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Титул::&lt;подпись 102 значение&gt;</t>
        </r>
      </text>
    </comment>
    <comment ref="D18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Титул::&lt;Единица отображения стоимости&gt;</t>
        </r>
      </text>
    </comment>
    <comment ref="A22" authorId="3">
      <text>
        <r>
          <rPr>
            <b/>
            <sz val="8"/>
            <color indexed="81"/>
            <rFont val="Tahoma"/>
            <family val="2"/>
            <charset val="204"/>
          </rPr>
          <t xml:space="preserve"> СводРасч::&lt;Номер п.п.&gt;</t>
        </r>
      </text>
    </comment>
    <comment ref="B22" authorId="3">
      <text>
        <r>
          <rPr>
            <b/>
            <sz val="8"/>
            <color indexed="81"/>
            <rFont val="Tahoma"/>
            <family val="2"/>
            <charset val="204"/>
          </rPr>
          <t xml:space="preserve"> СводРасч::&lt;Номер сметного расчета&gt;</t>
        </r>
      </text>
    </comment>
    <comment ref="C22" authorId="3">
      <text>
        <r>
          <rPr>
            <b/>
            <sz val="8"/>
            <color indexed="81"/>
            <rFont val="Tahoma"/>
            <family val="2"/>
            <charset val="204"/>
          </rPr>
          <t xml:space="preserve"> СводРасч::&lt;Наименование работ и затрат (глав, объектов)&gt;</t>
        </r>
      </text>
    </comment>
    <comment ref="D22" authorId="3">
      <text>
        <r>
          <rPr>
            <b/>
            <sz val="8"/>
            <color indexed="81"/>
            <rFont val="Tahoma"/>
            <family val="2"/>
            <charset val="204"/>
          </rPr>
          <t xml:space="preserve"> СводРасч::&lt;Строительные работы&gt;
&lt;Формула - Строительные работы&gt;</t>
        </r>
      </text>
    </comment>
    <comment ref="E22" authorId="3">
      <text>
        <r>
          <rPr>
            <b/>
            <sz val="8"/>
            <color indexed="81"/>
            <rFont val="Tahoma"/>
            <family val="2"/>
            <charset val="204"/>
          </rPr>
          <t xml:space="preserve"> СводРасч::&lt;Монтажные работы&gt;
&lt;Формула - Монтажные работы&gt;</t>
        </r>
      </text>
    </comment>
    <comment ref="F22" authorId="3">
      <text>
        <r>
          <rPr>
            <b/>
            <sz val="8"/>
            <color indexed="81"/>
            <rFont val="Tahoma"/>
            <family val="2"/>
            <charset val="204"/>
          </rPr>
          <t xml:space="preserve"> СводРасч::&lt;Оборудование, мебель, инвентарь&gt;
&lt;Формула - Оборудование&gt;</t>
        </r>
      </text>
    </comment>
    <comment ref="G22" authorId="3">
      <text>
        <r>
          <rPr>
            <b/>
            <sz val="8"/>
            <color indexed="81"/>
            <rFont val="Tahoma"/>
            <family val="2"/>
            <charset val="204"/>
          </rPr>
          <t xml:space="preserve"> СводРасч::&lt;Прочее&gt;
&lt;Формула - Прочее&gt;</t>
        </r>
      </text>
    </comment>
    <comment ref="H22" authorId="3">
      <text>
        <r>
          <rPr>
            <b/>
            <sz val="8"/>
            <color indexed="81"/>
            <rFont val="Tahoma"/>
            <family val="2"/>
            <charset val="204"/>
          </rPr>
          <t xml:space="preserve"> СводРасч::&lt;Всего&gt;</t>
        </r>
      </text>
    </comment>
  </commentList>
</comments>
</file>

<file path=xl/sharedStrings.xml><?xml version="1.0" encoding="utf-8"?>
<sst xmlns="http://schemas.openxmlformats.org/spreadsheetml/2006/main" count="5136" uniqueCount="653">
  <si>
    <t xml:space="preserve">Заказчик </t>
  </si>
  <si>
    <t>(наименование организации)</t>
  </si>
  <si>
    <t>(ссылка на документ об утверждении)</t>
  </si>
  <si>
    <t>(наименование стройки)</t>
  </si>
  <si>
    <t>№ пп</t>
  </si>
  <si>
    <t>монтажных работ</t>
  </si>
  <si>
    <t>Утверждено приказом № 421 от 4 августа 2020 г. Минстроя РФ</t>
  </si>
  <si>
    <t>Приложение № 6</t>
  </si>
  <si>
    <t>"Утвержден" «     »______________________20__ г.</t>
  </si>
  <si>
    <t>СВОДНЫЙ СМЕТНЫЙ РАСЧЕТ СТОИМОСТИ СТРОИТЕЛЬСТВА № ССРСС-</t>
  </si>
  <si>
    <t>Обоснование</t>
  </si>
  <si>
    <t>Наименование глав, объектов капитального строительства, работ и затрат</t>
  </si>
  <si>
    <t xml:space="preserve">строительных
(ремонтно- строительных, ремонтно- реставрационных) работ
</t>
  </si>
  <si>
    <t>оборудования</t>
  </si>
  <si>
    <t>прочих затрат</t>
  </si>
  <si>
    <t>всего</t>
  </si>
  <si>
    <t>Сметная стоимость, тыс. руб.</t>
  </si>
  <si>
    <t>Глава 2. Основные объекты строительства</t>
  </si>
  <si>
    <t>02-01-01</t>
  </si>
  <si>
    <t>Устройство фундаментов под трансформаторы ПС 110кВ Шали</t>
  </si>
  <si>
    <t>02-01-02</t>
  </si>
  <si>
    <t>Монтаж и приобрет.оборуд. ТДТН ПС Шали</t>
  </si>
  <si>
    <t>02-01-03</t>
  </si>
  <si>
    <t>Реконструкция КРУН 10 кВ ПС 110 кВ Шали с утановкой дополнительной линейной ячейки 10 кВ на Iи2 СШ РУ 10 кВ</t>
  </si>
  <si>
    <t/>
  </si>
  <si>
    <t>Итого по Главе 2. "Основные объекты строительства"</t>
  </si>
  <si>
    <t>Глава 7. Благоустройство и озеленение территории</t>
  </si>
  <si>
    <t>Итого по Главам 1-7</t>
  </si>
  <si>
    <t>Глава 8. Временные здания и сооружения</t>
  </si>
  <si>
    <t>Приказ от 19.06.2020 № 332/пр прил.1 п.22</t>
  </si>
  <si>
    <t>Временные здания и сооружения - Трансформаторные подстанции напряжением 35 кВ и выше, прочие объекты энергетики - 3,9%х0,8=3,12%</t>
  </si>
  <si>
    <t>171,4206
3,12% от 5494250</t>
  </si>
  <si>
    <t>27,81321
3,12% от 891449</t>
  </si>
  <si>
    <t>Итого по Главе 8. "Временные здания и сооружения"</t>
  </si>
  <si>
    <t>Итого по Главам 1-8</t>
  </si>
  <si>
    <t>Глава 9. Прочие работы и затраты</t>
  </si>
  <si>
    <t>Приказ№ 258/пр от 26.04.2021г.</t>
  </si>
  <si>
    <t>Премия за ввод объекта 2,0%</t>
  </si>
  <si>
    <t>2711,71398
135585699*2,0% от 1</t>
  </si>
  <si>
    <t>ГСН-81-05-02-2007 табл.2</t>
  </si>
  <si>
    <t>Производство работ в зимнее время на ПС  - 0,6%</t>
  </si>
  <si>
    <t>33,99402
0,6% от 5665670,6</t>
  </si>
  <si>
    <t>5,51557
0,6% от 919262,21</t>
  </si>
  <si>
    <t>Итого по Главе 9. "Прочие работы и затраты"</t>
  </si>
  <si>
    <t>Итого по Главам 1-9</t>
  </si>
  <si>
    <t>Глава 10. Содержание службы заказчика. Строительный контроль</t>
  </si>
  <si>
    <t>Постановление Правительства РФ от 21 июня 2010 г. № 468</t>
  </si>
  <si>
    <t>Строительный контроль 2,14%</t>
  </si>
  <si>
    <t>Приказ АО "ЧЕЧЕНЭНЕРГО" №657 от 08.11.2019г.</t>
  </si>
  <si>
    <t>Содержание заказчика- застройщика 2,19%</t>
  </si>
  <si>
    <t>Итого по Главе 10. "Содержание службы заказчика. Строительный контроль"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</si>
  <si>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</si>
  <si>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Проектные работы</t>
  </si>
  <si>
    <t>Приказ от 4.08.2020 № 421/пр</t>
  </si>
  <si>
    <t>Авторский надзор - 0,2%</t>
  </si>
  <si>
    <t>Итого по Главе 12. "Публичный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работы"</t>
  </si>
  <si>
    <t>Итого по Главам 1-12</t>
  </si>
  <si>
    <t>Непредвиденные затраты</t>
  </si>
  <si>
    <t>Приказ от 4.08.2020 № 421/пр п.179</t>
  </si>
  <si>
    <t>Непредвиденные затраты для объектов капитального строительства производственного назначения, линейных объектов - 3%</t>
  </si>
  <si>
    <t>170,98994
3% от 5699664,62</t>
  </si>
  <si>
    <t>27,74333
3% от 924777,78</t>
  </si>
  <si>
    <t>3876
3% от 129200000</t>
  </si>
  <si>
    <t>Итого "Непредвиденные затраты"</t>
  </si>
  <si>
    <t>Итого с учетом "Непредвиденные затраты"</t>
  </si>
  <si>
    <t>Налоги и обязательные платежи</t>
  </si>
  <si>
    <t>№ 303-ФЗ от 3.08.2018</t>
  </si>
  <si>
    <t>НДС - 20%</t>
  </si>
  <si>
    <t>1174,13091
20% от 5870654,56</t>
  </si>
  <si>
    <t>190,50422
20% от 952521,11</t>
  </si>
  <si>
    <t>26615,2
20% от 133076000</t>
  </si>
  <si>
    <t>Итого "Налоги и обязательные платежи"</t>
  </si>
  <si>
    <t>Итого по сводному расчету</t>
  </si>
  <si>
    <t>Сметный расчет J_Che215</t>
  </si>
  <si>
    <t>(идентификатор инвестиционного проекта)</t>
  </si>
  <si>
    <t>Расчет стоимости для формирования инвестиционного проекта</t>
  </si>
  <si>
    <t>Реконструкция ПС 110 кВ Шали с заменой силовых трансформаторов Т-1 и Т-2 мощностью 16 МВА на силовые трансформаторы мощностью 40 МВА с устройствами АРН и реконструкцией КРУН 10 кВ с установкой двух новых линейных ячеек на I СШ и II СШ для технологического присоединения  к сетям АО "Чеченэнерго" (договор № 03/2018 от 11.01.2018 г. Чеченская региональная благотворительная общественная организация «Гордость Чечни»; № 58/2018 от 25.01.2018 ПР от 27.12.2017 г. ООО «Шали-Сити»)</t>
  </si>
  <si>
    <t>(наименование инвестиционного проекта)</t>
  </si>
  <si>
    <t>срок строительства :</t>
  </si>
  <si>
    <t>начало</t>
  </si>
  <si>
    <t xml:space="preserve">окончание </t>
  </si>
  <si>
    <t xml:space="preserve">тыс.руб </t>
  </si>
  <si>
    <t>№ п/п</t>
  </si>
  <si>
    <t xml:space="preserve">Наименование </t>
  </si>
  <si>
    <t>СМР</t>
  </si>
  <si>
    <t>Оборуд.</t>
  </si>
  <si>
    <t xml:space="preserve">прочие </t>
  </si>
  <si>
    <t xml:space="preserve">ПНР </t>
  </si>
  <si>
    <t>ПИР</t>
  </si>
  <si>
    <t>Итого</t>
  </si>
  <si>
    <t xml:space="preserve"> Инвестиции в основной капитал (капитальные вложеняи)</t>
  </si>
  <si>
    <t>Дек.18/</t>
  </si>
  <si>
    <t>Дек.19/</t>
  </si>
  <si>
    <t>Дек.20/</t>
  </si>
  <si>
    <t>Дек.21/</t>
  </si>
  <si>
    <t>Дек.22/</t>
  </si>
  <si>
    <t>Дек.23/</t>
  </si>
  <si>
    <t>Дек.24/</t>
  </si>
  <si>
    <t>Стоимость строительства  в базисных ценах на 01.01.2000</t>
  </si>
  <si>
    <t>Индекс изменения сметной стоимости в 2 кв.2021 г. (текущие цены)</t>
  </si>
  <si>
    <t>Итого объем финансовых потребностей, определенный в текущих ценах (в ценах 2 кв.2021) (без НДС)</t>
  </si>
  <si>
    <t>Итого объем финансовых потребностей, определенный в текущих ценах (в ценах 2 кв.2021) (с НДС)</t>
  </si>
  <si>
    <t>Объем финансирования на 01.01.2018 (с НДС)</t>
  </si>
  <si>
    <t>Объем финансовых потребностей, определенный в текущих ценах (с НДС)</t>
  </si>
  <si>
    <t>Объем финансирования в прогнозных ценах (с НДС), в т.ч.:</t>
  </si>
  <si>
    <t>7.1</t>
  </si>
  <si>
    <t>Объем финансирования (с НДС)</t>
  </si>
  <si>
    <t>7.2</t>
  </si>
  <si>
    <t>7.3</t>
  </si>
  <si>
    <t>7.4</t>
  </si>
  <si>
    <t>7.5</t>
  </si>
  <si>
    <t>7.6</t>
  </si>
  <si>
    <t>7.7</t>
  </si>
  <si>
    <t>Объем финансовых потребностей (в прогнозных ценах с НДС)</t>
  </si>
  <si>
    <t>Объем потребностей (в прогнозных ценах без НДС)</t>
  </si>
  <si>
    <t>Начальник СДО УКСиИ</t>
  </si>
  <si>
    <t>Басханов Т.Н.</t>
  </si>
  <si>
    <t>Сводный сметный расчет сметной стоимостью   203409,18423 тыс. руб.</t>
  </si>
  <si>
    <t>Пуско-наладочные работы</t>
  </si>
  <si>
    <t>9044
129200000*7% от 1</t>
  </si>
  <si>
    <t>3158,21535
147580156,38*2,14% от 1</t>
  </si>
  <si>
    <t>3206,39442
(135784932,81+10625771,26)*2,19% от 1</t>
  </si>
  <si>
    <t>10330,61095
147580156,38*7% от 1</t>
  </si>
  <si>
    <t>295,16031
0,2% от 147580156,38</t>
  </si>
  <si>
    <t>862,38285
3% от 28746095,01</t>
  </si>
  <si>
    <t>5921,69557
20% от 29608477,86</t>
  </si>
  <si>
    <t>Составлен(а) в базисном (текущем) уровне цен  2кв.2021г.</t>
  </si>
  <si>
    <t>Приложение № 2</t>
  </si>
  <si>
    <t xml:space="preserve">Наименование редакции сметных нормативов  </t>
  </si>
  <si>
    <t>Изменения в сметные нормы, утвержденные приказами Минстроя России от 26 декабря № 2019 г. № 871/пр, 872/пр, 874/пр, 875/пр (в ред. приказов от 30.03.2019 № 171/пр, от 01.06.2020 295/пр, от 30.06.2020 № 353/пр, от 20.10.2020 № 635/пр, от 09.02.2021 № 50/пр)</t>
  </si>
  <si>
    <t>Наименование программного продукта</t>
  </si>
  <si>
    <t>ПК "ГРАНД-Смета 2021"</t>
  </si>
  <si>
    <t>(наименование объекта капитального строительства)</t>
  </si>
  <si>
    <t>ЛОКАЛЬНЫЙ СМЕТНЫЙ РАСЧЕТ (СМЕТА) № 02-01-02</t>
  </si>
  <si>
    <t xml:space="preserve"> Монтаж и приобретение оборудования. Трансформатор ТДТН-40МВА.</t>
  </si>
  <si>
    <t>(наименование конструктивного решения)</t>
  </si>
  <si>
    <t xml:space="preserve">Составлен </t>
  </si>
  <si>
    <t>базисно-индексным</t>
  </si>
  <si>
    <t>методом</t>
  </si>
  <si>
    <t>Основание</t>
  </si>
  <si>
    <t>Объемы работ</t>
  </si>
  <si>
    <t>(проектная и (или) иная техническая документация)</t>
  </si>
  <si>
    <t xml:space="preserve">Составлен(а) в текущем (базисном) уровне цен </t>
  </si>
  <si>
    <t xml:space="preserve">Сметная стоимость </t>
  </si>
  <si>
    <t>(23273,52)</t>
  </si>
  <si>
    <t>тыс.руб.</t>
  </si>
  <si>
    <t>в том числе:</t>
  </si>
  <si>
    <t>строительных работ</t>
  </si>
  <si>
    <t>(0)</t>
  </si>
  <si>
    <t>Средства на оплату труда рабочих</t>
  </si>
  <si>
    <t>(17,03)</t>
  </si>
  <si>
    <t>(89,17)</t>
  </si>
  <si>
    <t>Нормативные затраты труда рабочих</t>
  </si>
  <si>
    <t>чел.час.</t>
  </si>
  <si>
    <t>(23184,36)</t>
  </si>
  <si>
    <t>Нормативные затраты труда машинистов</t>
  </si>
  <si>
    <t xml:space="preserve">Расчетный измеритель конструктивного решения  </t>
  </si>
  <si>
    <t>Наименование работ и затрат</t>
  </si>
  <si>
    <t>Единица измерения</t>
  </si>
  <si>
    <t>Количество</t>
  </si>
  <si>
    <t>Сметная стоимость в базисном уровне цен (в текущем уровне цен (гр. 8) для ресурсов, отсутствующих в СНБ), руб.</t>
  </si>
  <si>
    <t>Индексы</t>
  </si>
  <si>
    <t>Сметная стоимость в текущем уровне цен, руб.</t>
  </si>
  <si>
    <t>на единицу</t>
  </si>
  <si>
    <t>коэффициенты</t>
  </si>
  <si>
    <t>всего с учетом коэффициентов</t>
  </si>
  <si>
    <t>Раздел 1. Монтажные работы</t>
  </si>
  <si>
    <t>Трансформаторы 110 кВ</t>
  </si>
  <si>
    <t>1</t>
  </si>
  <si>
    <t>ФЕРм08-01-001-12</t>
  </si>
  <si>
    <t>Демонтаж трансформатор трехфазный: 110 кВ мощностью 16000 кВ·А</t>
  </si>
  <si>
    <t>шт</t>
  </si>
  <si>
    <t>2</t>
  </si>
  <si>
    <t>Приказ от 04.09.2019 № 519/пр табл.3 п.1</t>
  </si>
  <si>
    <t>Демонтаж оборудования, пригодного для дальнейшего использования, со снятием с места установки, необходимой (частичной) разборкой и консервированием с целью длительного или кратковременного хранения ОЗП=0,7; ЭМ=0,7 к расх.; ЗПМ=0,7; МАТ=0 к расх.; ТЗ=0,7; ТЗМ=0,7</t>
  </si>
  <si>
    <t>ОТ</t>
  </si>
  <si>
    <t>0,7</t>
  </si>
  <si>
    <t>ЭМ</t>
  </si>
  <si>
    <t>3</t>
  </si>
  <si>
    <t>в т.ч. ОТм</t>
  </si>
  <si>
    <t>4</t>
  </si>
  <si>
    <t>М</t>
  </si>
  <si>
    <t>0</t>
  </si>
  <si>
    <t>ЗТ</t>
  </si>
  <si>
    <t>чел.-ч</t>
  </si>
  <si>
    <t>514</t>
  </si>
  <si>
    <t>719,6</t>
  </si>
  <si>
    <t>ЗТм</t>
  </si>
  <si>
    <t>89,64</t>
  </si>
  <si>
    <t>125,496</t>
  </si>
  <si>
    <t>Итого по расценке</t>
  </si>
  <si>
    <t>ФОТ</t>
  </si>
  <si>
    <t>МДС81-33.2004 Прил.4 п.45.2</t>
  </si>
  <si>
    <t>НР Электромонтажные работы на других объектах</t>
  </si>
  <si>
    <t>%</t>
  </si>
  <si>
    <t>95</t>
  </si>
  <si>
    <t>Письмо №АП-5536/06 Прил.1 п.45.2</t>
  </si>
  <si>
    <t>СП Электромонтажные работы на других объектах</t>
  </si>
  <si>
    <t>65</t>
  </si>
  <si>
    <t>Всего по позиции</t>
  </si>
  <si>
    <t>Трансформатор трехфазный: 110 кВ мощностью 25000-80000 кВ·А</t>
  </si>
  <si>
    <t>1028</t>
  </si>
  <si>
    <t>179,28</t>
  </si>
  <si>
    <t>ФЕРм08-01-013-01</t>
  </si>
  <si>
    <t>Заземлитель однополюсный напряжением: 110 кВ</t>
  </si>
  <si>
    <t>11,3</t>
  </si>
  <si>
    <t>22,6</t>
  </si>
  <si>
    <t>6,48</t>
  </si>
  <si>
    <t>12,96</t>
  </si>
  <si>
    <t>Итого по разделу 1 Монтажные работы</t>
  </si>
  <si>
    <t>Раздел 2. Оборудование и материалы</t>
  </si>
  <si>
    <t>ТЦ_101_66_6674239607_14.07.2021_02</t>
  </si>
  <si>
    <t>Трансформатор ТДТН-40000/110 У1</t>
  </si>
  <si>
    <t>Итого по разделу 2 Оборудование и материалы</t>
  </si>
  <si>
    <t>Итоги по смете:</t>
  </si>
  <si>
    <t xml:space="preserve">     Монтажные работы</t>
  </si>
  <si>
    <t xml:space="preserve">          В том числе:</t>
  </si>
  <si>
    <t xml:space="preserve">               оплата труда</t>
  </si>
  <si>
    <t xml:space="preserve">               эксплуатация машин и механизмов</t>
  </si>
  <si>
    <t xml:space="preserve">               материалы</t>
  </si>
  <si>
    <t xml:space="preserve">               накладные расходы</t>
  </si>
  <si>
    <t xml:space="preserve">               сметная прибыль</t>
  </si>
  <si>
    <t xml:space="preserve">     Оборудование</t>
  </si>
  <si>
    <t xml:space="preserve">     Итого ФОТ (справочно)</t>
  </si>
  <si>
    <t xml:space="preserve">     Итого накладные расходы (справочно)</t>
  </si>
  <si>
    <t xml:space="preserve">     Итого сметная прибыль (справочно)</t>
  </si>
  <si>
    <t xml:space="preserve">  ВСЕГО по смете</t>
  </si>
  <si>
    <t xml:space="preserve">               оборудование отсутствующее в СНБ</t>
  </si>
  <si>
    <t xml:space="preserve">ЛОКАЛЬНЫЙ СМЕТНЫЙ РАСЧЕТ (СМЕТА) № </t>
  </si>
  <si>
    <t>Устройство  фундаментов под трансформаторы на ПС 110кВ Шали</t>
  </si>
  <si>
    <t>2кв.2021г.</t>
  </si>
  <si>
    <t>(618,48)</t>
  </si>
  <si>
    <t>(614,57)</t>
  </si>
  <si>
    <t>(95,38)</t>
  </si>
  <si>
    <t>(3,91)</t>
  </si>
  <si>
    <t>Раздел 1. Лок.сметный расчет № 02-01-01  Фундаменты под трансформаторы ФМС-1. Земляные работы на 2 трансформатора</t>
  </si>
  <si>
    <t>5</t>
  </si>
  <si>
    <t>ФЕРр69-19-7</t>
  </si>
  <si>
    <t>Разборка горизонтальных поверхностей бетонных конструкций при помощи отбойных молотков, бетон марки: 400</t>
  </si>
  <si>
    <t>м3</t>
  </si>
  <si>
    <t>150</t>
  </si>
  <si>
    <t>Объем=75*2</t>
  </si>
  <si>
    <t>Прил.2, Табл.1, п.5</t>
  </si>
  <si>
    <t>Производство работ осуществляется в стесненных условиях застроенной части населенных пунктов. ОЗП=1,15; ЭМ=1,15; ЗПМ=1,15; ТЗ=1,15; ТЗМ=1,15</t>
  </si>
  <si>
    <t>1,15</t>
  </si>
  <si>
    <t>58,51</t>
  </si>
  <si>
    <t>10092,975</t>
  </si>
  <si>
    <t>Приказ Минстроя России № 812/пр от 21.12.2020 Прил. п.103</t>
  </si>
  <si>
    <t>НР Прочие ремонтно-строительные работы</t>
  </si>
  <si>
    <t>92</t>
  </si>
  <si>
    <t>Приказ Минстроя России № 774/пр от 11.12.2020 Прил. п.103</t>
  </si>
  <si>
    <t>СП Прочие ремонтно-строительные работы</t>
  </si>
  <si>
    <t>44</t>
  </si>
  <si>
    <t>6</t>
  </si>
  <si>
    <t>ФЕР01-02-057-02</t>
  </si>
  <si>
    <t>Разработка грунта вручную в траншеях глубиной до 2 м без креплений с откосами, группа грунтов: 2</t>
  </si>
  <si>
    <t>100 м3</t>
  </si>
  <si>
    <t>0,04</t>
  </si>
  <si>
    <t>Объем=20*0,1/100*2</t>
  </si>
  <si>
    <t>154</t>
  </si>
  <si>
    <t>7,084</t>
  </si>
  <si>
    <t>Приказ Минстроя России № 812/пр от 21.12.2020 Прил. п.1.2</t>
  </si>
  <si>
    <t>НР Земляные работы, выполняемые ручным способом</t>
  </si>
  <si>
    <t>89</t>
  </si>
  <si>
    <t>Приказ Минстроя России № 774/пр от 11.12.2020 Прил. п.1.2</t>
  </si>
  <si>
    <t>СП Земляные работы, выполняемые ручным способом</t>
  </si>
  <si>
    <t>40</t>
  </si>
  <si>
    <t>7</t>
  </si>
  <si>
    <t>ФЕР01-01-013-01</t>
  </si>
  <si>
    <t>Разработка грунта с погрузкой на автомобили-самосвалы экскаваторами с ковшом вместимостью: 1 (1-1,2) м3, группа грунтов 1</t>
  </si>
  <si>
    <t>1000 м3</t>
  </si>
  <si>
    <t>0,15</t>
  </si>
  <si>
    <t>Объем=75*2/1000</t>
  </si>
  <si>
    <t>5,52</t>
  </si>
  <si>
    <t>0,9522</t>
  </si>
  <si>
    <t>16</t>
  </si>
  <si>
    <t>2,76</t>
  </si>
  <si>
    <t>Приказ Минстроя России № 812/пр от 21.12.2020 Прил. п.1.1</t>
  </si>
  <si>
    <t>НР Земляные работы, выполняемые механизированным способом</t>
  </si>
  <si>
    <t>Приказ Минстроя России № 774/пр от 11.12.2020 Прил. п.1.1</t>
  </si>
  <si>
    <t>СП Земляные работы, выполняемые механизированным способом</t>
  </si>
  <si>
    <t>46</t>
  </si>
  <si>
    <t>8</t>
  </si>
  <si>
    <t>ФЕР01-02-005-01</t>
  </si>
  <si>
    <t>Уплотнение грунта пневматическими трамбовками, группа грунтов: 1-2</t>
  </si>
  <si>
    <t>0,4</t>
  </si>
  <si>
    <t>Объем=20/100*2</t>
  </si>
  <si>
    <t>12,53</t>
  </si>
  <si>
    <t>5,7638</t>
  </si>
  <si>
    <t>2,62</t>
  </si>
  <si>
    <t>1,2052</t>
  </si>
  <si>
    <t>10</t>
  </si>
  <si>
    <t>ФССЦпг-03-21-01-010</t>
  </si>
  <si>
    <t>Перевозка грузов автомобилями-самосвалами грузоподъемностью 10 т работающих вне карьера на расстояние: I класс груза до 10 км</t>
  </si>
  <si>
    <t>1 т груза</t>
  </si>
  <si>
    <t>262,5</t>
  </si>
  <si>
    <t>Объем=75*1,75*2</t>
  </si>
  <si>
    <t>Итого по разделу 1 Лок.сметный расчет № 02-01-01  Фундаменты под трансформаторы ФМС-1. Земляные работы на 2 трансформатора</t>
  </si>
  <si>
    <t>Раздел 2. Фундамент ФМС-1 под трансформаторы  лист 12  (2 шт.)</t>
  </si>
  <si>
    <t>12</t>
  </si>
  <si>
    <t>ФЕР11-01-013-03</t>
  </si>
  <si>
    <t>Устройство покрытий: щебеночных с пропиткой битумом</t>
  </si>
  <si>
    <t>100 м2</t>
  </si>
  <si>
    <t>0,8722</t>
  </si>
  <si>
    <t>Объем=8,9*4,9/100*2</t>
  </si>
  <si>
    <t>26,3</t>
  </si>
  <si>
    <t>26,379689</t>
  </si>
  <si>
    <t>2,91</t>
  </si>
  <si>
    <t>2,9188173</t>
  </si>
  <si>
    <t>Приказ Минстроя России № 812/пр от 21.12.2020 Прил. п.11</t>
  </si>
  <si>
    <t>НР Полы</t>
  </si>
  <si>
    <t>112</t>
  </si>
  <si>
    <t>Приказ Минстроя России № 774/пр от 11.12.2020 Прил. п.11</t>
  </si>
  <si>
    <t>СП Полы</t>
  </si>
  <si>
    <t>13</t>
  </si>
  <si>
    <t>ФССЦ-02.2.05.04-0094</t>
  </si>
  <si>
    <t>Щебень из природного камня для строительных работ марка: 800, фракция 20-80 (70) мм</t>
  </si>
  <si>
    <t>2,599</t>
  </si>
  <si>
    <t>14</t>
  </si>
  <si>
    <t>ФССЦ-02.2.05.04-0085</t>
  </si>
  <si>
    <t>Щебень из природного камня для строительных работ марка: 600, фракция 5 (3)-40 мм</t>
  </si>
  <si>
    <t>2,4072</t>
  </si>
  <si>
    <t>Объем=1,6048+0,8024</t>
  </si>
  <si>
    <t>15</t>
  </si>
  <si>
    <t>ФЕР06-01-001-01</t>
  </si>
  <si>
    <t>Устройство бетонной подготовки</t>
  </si>
  <si>
    <t>0,0944</t>
  </si>
  <si>
    <t>Объем=4,72/100*2</t>
  </si>
  <si>
    <t>135</t>
  </si>
  <si>
    <t>14,6556</t>
  </si>
  <si>
    <t>18,12</t>
  </si>
  <si>
    <t>1,9671072</t>
  </si>
  <si>
    <t>Приказ Минстроя России № 812/пр от 21.12.2020 Прил. п.6</t>
  </si>
  <si>
    <t>НР Бетонные и железобетонные монолитные конструкции и работы в строительстве</t>
  </si>
  <si>
    <t>102</t>
  </si>
  <si>
    <t>Приказ Минстроя России № 774/пр от 11.12.2020 Прил. п.6</t>
  </si>
  <si>
    <t>СП Бетонные и железобетонные монолитные конструкции и работы в строительстве</t>
  </si>
  <si>
    <t>58</t>
  </si>
  <si>
    <t>ФССЦ-04.1.02.05-0040</t>
  </si>
  <si>
    <t>Бетон тяжелый, крупность заполнителя: 20 мм, класс В7,5 (М100)</t>
  </si>
  <si>
    <t>9,628</t>
  </si>
  <si>
    <t>Объем=4,814*2</t>
  </si>
  <si>
    <t>17</t>
  </si>
  <si>
    <t>ФЕР06-02-001-06</t>
  </si>
  <si>
    <t>Устройство железобетонных фундаментов общего назначения объемом: более 25 м3</t>
  </si>
  <si>
    <t>1,3448</t>
  </si>
  <si>
    <t>Объем=0,6724*2</t>
  </si>
  <si>
    <t>249</t>
  </si>
  <si>
    <t>385,08348</t>
  </si>
  <si>
    <t>18,94</t>
  </si>
  <si>
    <t>29,2910888</t>
  </si>
  <si>
    <t>18</t>
  </si>
  <si>
    <t>ФССЦ-04.1.02.05-0044</t>
  </si>
  <si>
    <t>Бетон тяжелый, крупность заполнителя: 20 мм, класс В20 (М250)</t>
  </si>
  <si>
    <t>136,5</t>
  </si>
  <si>
    <t>19</t>
  </si>
  <si>
    <t>ФССЦ-08.4.03.03-0031</t>
  </si>
  <si>
    <t>Сталь арматурная, горячекатаная, периодического профиля, класс А-III, диаметр 10 мм</t>
  </si>
  <si>
    <t>т</t>
  </si>
  <si>
    <t>4,30336</t>
  </si>
  <si>
    <t>каркас кр-1</t>
  </si>
  <si>
    <t>22</t>
  </si>
  <si>
    <t>ФССЦ-08.4.02.03-0003</t>
  </si>
  <si>
    <t>Каркасы арматурные класса А-I диаметром: 12 мм</t>
  </si>
  <si>
    <t>0,814</t>
  </si>
  <si>
    <t>Объем=0,407*2</t>
  </si>
  <si>
    <t>Гидроизоляция</t>
  </si>
  <si>
    <t>23</t>
  </si>
  <si>
    <t>ФЕР13-03-003-21</t>
  </si>
  <si>
    <t>Окраска огрунтованных бетонных и оштукатуренных поверхностей: эмалью ПФ-133</t>
  </si>
  <si>
    <t>1,4</t>
  </si>
  <si>
    <t>Объем=0,7*2</t>
  </si>
  <si>
    <t>5,38</t>
  </si>
  <si>
    <t>8,6618</t>
  </si>
  <si>
    <t>0,02</t>
  </si>
  <si>
    <t>0,0322</t>
  </si>
  <si>
    <t>Приказ Минстроя России № 812/пр от 21.12.2020 Прил. п.13</t>
  </si>
  <si>
    <t>НР Защита строительных конструкций и оборудования от коррозии</t>
  </si>
  <si>
    <t>94</t>
  </si>
  <si>
    <t>Приказ Минстроя России № 774/пр от 11.12.2020 Прил. п.13</t>
  </si>
  <si>
    <t>СП Защита строительных конструкций и оборудования от коррозии</t>
  </si>
  <si>
    <t>51</t>
  </si>
  <si>
    <t>24</t>
  </si>
  <si>
    <t>ФССЦ-14.4.04.08-0007</t>
  </si>
  <si>
    <t>Эмаль ПФ-133 темно-серая</t>
  </si>
  <si>
    <t>-0,0126</t>
  </si>
  <si>
    <t>25</t>
  </si>
  <si>
    <t>ФССЦ-14.3.01.01-0101</t>
  </si>
  <si>
    <t>Грунтовка адгезионная, марка "Caparol Sylitol Compact"</t>
  </si>
  <si>
    <t>л</t>
  </si>
  <si>
    <t>19,6</t>
  </si>
  <si>
    <t>Объем=0,14*140</t>
  </si>
  <si>
    <t>26</t>
  </si>
  <si>
    <t>0,5</t>
  </si>
  <si>
    <t>Объем=0,25*2</t>
  </si>
  <si>
    <t>3,0935</t>
  </si>
  <si>
    <t>0,0115</t>
  </si>
  <si>
    <t>27</t>
  </si>
  <si>
    <t>-0,0045</t>
  </si>
  <si>
    <t>28</t>
  </si>
  <si>
    <t>Объем=0,14*50</t>
  </si>
  <si>
    <t>закладные детали</t>
  </si>
  <si>
    <t>29</t>
  </si>
  <si>
    <t>ФЕР06-03-004-10</t>
  </si>
  <si>
    <t>Установка закладных деталей весом: до 20 кг  ЗД1 14х2=24 шт</t>
  </si>
  <si>
    <t>0,7588</t>
  </si>
  <si>
    <t>Объем=27,1*14*2/1000</t>
  </si>
  <si>
    <t>50,61196</t>
  </si>
  <si>
    <t>0,33</t>
  </si>
  <si>
    <t>0,2879646</t>
  </si>
  <si>
    <t>30</t>
  </si>
  <si>
    <t>ФССЦ-22.2.02.03-0001</t>
  </si>
  <si>
    <t>Детали закладные фундаментов одноствольных мачт и фидерных опор</t>
  </si>
  <si>
    <t>31</t>
  </si>
  <si>
    <t>Установка закладных деталей весом: до 20 кг  ЗД2 (4х2=8 шт)</t>
  </si>
  <si>
    <t>0,3192</t>
  </si>
  <si>
    <t>Объем=39,9*4*2/1000</t>
  </si>
  <si>
    <t>21,29064</t>
  </si>
  <si>
    <t>0,1211364</t>
  </si>
  <si>
    <t>32</t>
  </si>
  <si>
    <t>33</t>
  </si>
  <si>
    <t>Установка закладных деталей весом: до 20 кг  ЗД3 (2х2=4 шт)</t>
  </si>
  <si>
    <t>0,2268</t>
  </si>
  <si>
    <t>Объем=56,7*2*2/1000</t>
  </si>
  <si>
    <t>15,12756</t>
  </si>
  <si>
    <t>0,0860706</t>
  </si>
  <si>
    <t>34</t>
  </si>
  <si>
    <t>35</t>
  </si>
  <si>
    <t>ФЕР06-03-004-11</t>
  </si>
  <si>
    <t>Установка закладных деталей весом: более 20 кг ЗД4</t>
  </si>
  <si>
    <t>20</t>
  </si>
  <si>
    <t>5,2164</t>
  </si>
  <si>
    <t>36</t>
  </si>
  <si>
    <t>0,1534</t>
  </si>
  <si>
    <t>37</t>
  </si>
  <si>
    <t>Установка закладных деталей весом: до 20 кг  МС-1</t>
  </si>
  <si>
    <t>0,0288</t>
  </si>
  <si>
    <t>Объем=0,0144*2</t>
  </si>
  <si>
    <t>1,92096</t>
  </si>
  <si>
    <t>0,0109296</t>
  </si>
  <si>
    <t>38</t>
  </si>
  <si>
    <t>Маслопремник</t>
  </si>
  <si>
    <t>39</t>
  </si>
  <si>
    <t>ФЕР11-01-001-02</t>
  </si>
  <si>
    <t>Уплотнение грунта: щебнем</t>
  </si>
  <si>
    <t>1,96</t>
  </si>
  <si>
    <t>Объем=0,98*2</t>
  </si>
  <si>
    <t>6,81</t>
  </si>
  <si>
    <t>15,34974</t>
  </si>
  <si>
    <t>0,88</t>
  </si>
  <si>
    <t>1,98352</t>
  </si>
  <si>
    <t>ФССЦ-02.2.05.04-0074</t>
  </si>
  <si>
    <t>Щебень из природного камня для строительных работ марка: 200, фракция 40-70 мм</t>
  </si>
  <si>
    <t>9,996</t>
  </si>
  <si>
    <t>41</t>
  </si>
  <si>
    <t>ФЕР27-06-022-08</t>
  </si>
  <si>
    <t>Одиночная поверхностная обработка усовершенствованных покрытий битумом с применением черного щебня, плотность каменных материалов: 2,5-2,9 т/м3</t>
  </si>
  <si>
    <t>1000 м2</t>
  </si>
  <si>
    <t>0,00196</t>
  </si>
  <si>
    <t>Объем=0,98*2/1000</t>
  </si>
  <si>
    <t>24,05</t>
  </si>
  <si>
    <t>0,0542087</t>
  </si>
  <si>
    <t>6,74</t>
  </si>
  <si>
    <t>0,015192</t>
  </si>
  <si>
    <t>Приказ Минстроя России № 812/пр от 21.12.2020 Прил. п.21</t>
  </si>
  <si>
    <t>НР Автомобильные дороги</t>
  </si>
  <si>
    <t>126</t>
  </si>
  <si>
    <t>Приказ Минстроя России № 774/пр от 11.12.2020 Прил. п.21</t>
  </si>
  <si>
    <t>СП Автомобильные дороги</t>
  </si>
  <si>
    <t>42</t>
  </si>
  <si>
    <t>ФССЦ-02.2.05.08-0002</t>
  </si>
  <si>
    <t>Щебень черный горячий, фракция: 10-15 мм</t>
  </si>
  <si>
    <t>0,0392</t>
  </si>
  <si>
    <t>43</t>
  </si>
  <si>
    <t>ФССЦ-01.2.01.02-0001</t>
  </si>
  <si>
    <t>Битум горячий</t>
  </si>
  <si>
    <t>0,0014</t>
  </si>
  <si>
    <t>0,0576</t>
  </si>
  <si>
    <t>Объем=5,76/100</t>
  </si>
  <si>
    <t>8,9424</t>
  </si>
  <si>
    <t>1,2002688</t>
  </si>
  <si>
    <t>45</t>
  </si>
  <si>
    <t>ФССЦ-04.1.02.05-0043</t>
  </si>
  <si>
    <t>Бетон тяжелый, крупность заполнителя: 20 мм, класс В15 (М200)</t>
  </si>
  <si>
    <t>5,875</t>
  </si>
  <si>
    <t>47</t>
  </si>
  <si>
    <t>ФЕР11-01-011-01</t>
  </si>
  <si>
    <t>Устройство стяжек: цементных толщиной 20 мм</t>
  </si>
  <si>
    <t>0,05</t>
  </si>
  <si>
    <t>Объем=0,025*2</t>
  </si>
  <si>
    <t>35,6</t>
  </si>
  <si>
    <t>2,047</t>
  </si>
  <si>
    <t>1,27</t>
  </si>
  <si>
    <t>0,073025</t>
  </si>
  <si>
    <t>48</t>
  </si>
  <si>
    <t>ФССЦ-04.3.01.09-0012</t>
  </si>
  <si>
    <t>Раствор готовый кладочный цементный марки: 50</t>
  </si>
  <si>
    <t>0,102</t>
  </si>
  <si>
    <t>49</t>
  </si>
  <si>
    <t>ФЕР11-01-011-02</t>
  </si>
  <si>
    <t>Устройство стяжек: на каждые 5 мм изменения толщины стяжки добавлять или исключать к расценке 11-01-011-01</t>
  </si>
  <si>
    <t>0,44</t>
  </si>
  <si>
    <t>0,0253</t>
  </si>
  <si>
    <t>0,21</t>
  </si>
  <si>
    <t>0,012075</t>
  </si>
  <si>
    <t>50</t>
  </si>
  <si>
    <t>0,0255</t>
  </si>
  <si>
    <t>ФЕР06-01-015-10</t>
  </si>
  <si>
    <t>Армирование подстилающих слоев и набетонок С-3,С-4,С-5</t>
  </si>
  <si>
    <t>0,302</t>
  </si>
  <si>
    <t>Объем=151/1000*2</t>
  </si>
  <si>
    <t>12,64</t>
  </si>
  <si>
    <t>4,389872</t>
  </si>
  <si>
    <t>0,38</t>
  </si>
  <si>
    <t>0,131974</t>
  </si>
  <si>
    <t>52</t>
  </si>
  <si>
    <t>ФССЦ-08.4.03.03-0029</t>
  </si>
  <si>
    <t>Горячекатаная арматурная сталь периодического профиля класса: А-III, диаметром 6 мм</t>
  </si>
  <si>
    <t>53</t>
  </si>
  <si>
    <t>ФЕР06-04-001-03</t>
  </si>
  <si>
    <t>Устройство стен подвалов и подпорных стен железобетонных высотой: до 3 м, толщиной 100 мм (бортик)</t>
  </si>
  <si>
    <t>0,2146</t>
  </si>
  <si>
    <t>Объем=10,73*2/100</t>
  </si>
  <si>
    <t>899</t>
  </si>
  <si>
    <t>221,86421</t>
  </si>
  <si>
    <t>41,04</t>
  </si>
  <si>
    <t>10,1282616</t>
  </si>
  <si>
    <t>54</t>
  </si>
  <si>
    <t>21,78</t>
  </si>
  <si>
    <t>55</t>
  </si>
  <si>
    <t>56</t>
  </si>
  <si>
    <t>ФССЦ-08.4.02.06-0003</t>
  </si>
  <si>
    <t>Сетка сварная из холоднотянутой проволоки 4-5 мм</t>
  </si>
  <si>
    <t>0,0008</t>
  </si>
  <si>
    <t>Объем=0,2*4/1000</t>
  </si>
  <si>
    <t>57</t>
  </si>
  <si>
    <t>1,48</t>
  </si>
  <si>
    <t>Объем=0,74*2</t>
  </si>
  <si>
    <t>60,5912</t>
  </si>
  <si>
    <t>2,16154</t>
  </si>
  <si>
    <t>ФССЦ-04.3.01.09-0014</t>
  </si>
  <si>
    <t>Раствор готовый кладочный цементный марки: 100</t>
  </si>
  <si>
    <t>59</t>
  </si>
  <si>
    <t>ФЕР11-01-002-03</t>
  </si>
  <si>
    <t>Устройство подстилающих слоев: гравийных</t>
  </si>
  <si>
    <t>48,84</t>
  </si>
  <si>
    <t>Объем=74*0,33*2</t>
  </si>
  <si>
    <t>3,16</t>
  </si>
  <si>
    <t>177,48456</t>
  </si>
  <si>
    <t>0,55</t>
  </si>
  <si>
    <t>30,8913</t>
  </si>
  <si>
    <t>60</t>
  </si>
  <si>
    <t>ФССЦ-02.2.01.02-1098</t>
  </si>
  <si>
    <t>Гравий М 400, фракция 20-40 мм</t>
  </si>
  <si>
    <t>62,52</t>
  </si>
  <si>
    <t>61</t>
  </si>
  <si>
    <t>ФЕР08-02-007-03</t>
  </si>
  <si>
    <t>Установка металлических решеток приямков</t>
  </si>
  <si>
    <t>0,22</t>
  </si>
  <si>
    <t>Объем=110*2/1000</t>
  </si>
  <si>
    <t>42,3</t>
  </si>
  <si>
    <t>10,7019</t>
  </si>
  <si>
    <t>2,34</t>
  </si>
  <si>
    <t>0,59202</t>
  </si>
  <si>
    <t>Приказ Минстроя России № 812/пр от 21.12.2020 Прил. п.8</t>
  </si>
  <si>
    <t>НР Конструкции из кирпича и блоков</t>
  </si>
  <si>
    <t>110</t>
  </si>
  <si>
    <t>Приказ Минстроя России № 774/пр от 11.12.2020 Прил. п.8</t>
  </si>
  <si>
    <t>СП Конструкции из кирпича и блоков</t>
  </si>
  <si>
    <t>69</t>
  </si>
  <si>
    <t>62</t>
  </si>
  <si>
    <t>ФССЦ-08.1.02.17-0034</t>
  </si>
  <si>
    <t>Сетка плетеная из проволоки диаметром: 1,6 мм оцинкованная, 20х20 мм</t>
  </si>
  <si>
    <t>м2</t>
  </si>
  <si>
    <t>2,16</t>
  </si>
  <si>
    <t>Объем=1,08*2</t>
  </si>
  <si>
    <t>63</t>
  </si>
  <si>
    <t>ФССЦ-14.4.04.13-0213</t>
  </si>
  <si>
    <t>Эмаль маслостойкая</t>
  </si>
  <si>
    <t>кг</t>
  </si>
  <si>
    <t>38,8</t>
  </si>
  <si>
    <t>Объем=194*0,2</t>
  </si>
  <si>
    <t>64</t>
  </si>
  <si>
    <t>ФЕР13-03-003-02</t>
  </si>
  <si>
    <t>Окраска огрунтованных бетонных и оштукатуренных поверхностей: лаком БТ-577</t>
  </si>
  <si>
    <t>1,94</t>
  </si>
  <si>
    <t>Объем=97*2/100</t>
  </si>
  <si>
    <t>5,96</t>
  </si>
  <si>
    <t>13,29676</t>
  </si>
  <si>
    <t>0,03</t>
  </si>
  <si>
    <t>0,06693</t>
  </si>
  <si>
    <t>Отмостка</t>
  </si>
  <si>
    <t>ФЕР08-01-004-01</t>
  </si>
  <si>
    <t>Боковая изоляция стен, фундаментов глиной</t>
  </si>
  <si>
    <t>Объем=19,6*0,5*0,1*2</t>
  </si>
  <si>
    <t>6,93</t>
  </si>
  <si>
    <t>15,62022</t>
  </si>
  <si>
    <t>66</t>
  </si>
  <si>
    <t>0,0196</t>
  </si>
  <si>
    <t>Объем=0,98/100*2</t>
  </si>
  <si>
    <t>0,2824262</t>
  </si>
  <si>
    <t>0,0590548</t>
  </si>
  <si>
    <t>Итого по разделу 2 Фундамент ФМС-1 под трансформаторы  лист 12  (2 шт.)</t>
  </si>
  <si>
    <t>Раздел 3. Металлоконструкции под трансформатор</t>
  </si>
  <si>
    <t>67</t>
  </si>
  <si>
    <t>ФЕРм08-01-087-03</t>
  </si>
  <si>
    <t>Металлические конструкции</t>
  </si>
  <si>
    <t>0,28</t>
  </si>
  <si>
    <t>Объем=0,14*2</t>
  </si>
  <si>
    <t>53,6</t>
  </si>
  <si>
    <t>17,2592</t>
  </si>
  <si>
    <t>3,2</t>
  </si>
  <si>
    <t>1,0304</t>
  </si>
  <si>
    <t>Приказ Минстроя России № 812/пр от 21.12.2020 Прил. п.49.3</t>
  </si>
  <si>
    <t>НР Электротехнические установки на других объектах</t>
  </si>
  <si>
    <t>97</t>
  </si>
  <si>
    <t>Приказ Минстроя России № 774/пр от 11.12.2020 Прил. п.49.3</t>
  </si>
  <si>
    <t>СП Электротехнические установки на других объектах</t>
  </si>
  <si>
    <t>Итого по разделу 3 Металлоконструкции под трансформатор</t>
  </si>
  <si>
    <t>Раздел 4. БНС 40-5   (48 свай)+2 контрольных</t>
  </si>
  <si>
    <t>Каркас КП-1 (48шт)</t>
  </si>
  <si>
    <t>Итого по разделу 4 БНС 40-5   (48 свай)+2 контрольных</t>
  </si>
  <si>
    <t xml:space="preserve">     Строительные работы</t>
  </si>
  <si>
    <t xml:space="preserve">          Строительные работы</t>
  </si>
  <si>
    <t xml:space="preserve">               В том числе:</t>
  </si>
  <si>
    <t xml:space="preserve">                    оплата труда</t>
  </si>
  <si>
    <t xml:space="preserve">                    эксплуатация машин и механизмов</t>
  </si>
  <si>
    <t xml:space="preserve">                    материалы</t>
  </si>
  <si>
    <t xml:space="preserve">                    накладные расходы</t>
  </si>
  <si>
    <t xml:space="preserve">                    сметная прибыль</t>
  </si>
  <si>
    <t xml:space="preserve">          Транспортные расходы (перевозка), относимые на стоимость строительных работ</t>
  </si>
  <si>
    <t>ЛОКАЛЬНЫЙ СМЕТНЫЙ РАСЧЕТ (СМЕТА) № 02-03-01</t>
  </si>
  <si>
    <t>(884,36)</t>
  </si>
  <si>
    <t>(0,66)</t>
  </si>
  <si>
    <t>(9,13)</t>
  </si>
  <si>
    <t>(875,23)</t>
  </si>
  <si>
    <t>Раздел 1. Монтаж оборудования</t>
  </si>
  <si>
    <t>ФЕРм08-01-085-01</t>
  </si>
  <si>
    <t>Шкаф комплектных распределительных устройств с выключателем напряжением 6-10 кВ, на ток до 3200 А</t>
  </si>
  <si>
    <t>Приказ от 04.09.2019 № 507/пр прил.3 табл.1 п.4</t>
  </si>
  <si>
    <t>Производство работ осуществляется в охранной зоне действующей воздушной линии электропередачи, вблизи объектов, находящихся под напряжением, внутри существующих зданий, внутренняя проводка в которых не обесточена, если это приведет к ограничению действий рабочих в соответствии с требованиями техники безопасности ОЗП=1,2; ЭМ=1,2; ЗПМ=1,2; ТЗ=1,2; ТЗМ=1,2</t>
  </si>
  <si>
    <t>1,2</t>
  </si>
  <si>
    <t>28,8</t>
  </si>
  <si>
    <t>69,12</t>
  </si>
  <si>
    <t>21,36</t>
  </si>
  <si>
    <t>51,264</t>
  </si>
  <si>
    <t>Итого по разделу 1 Монтаж оборудования</t>
  </si>
  <si>
    <t>Раздел 2. Оборудование</t>
  </si>
  <si>
    <t>ТЦ_101_61_6164001491_16.07.2021_02</t>
  </si>
  <si>
    <t>шкаф КРУН 10кВ</t>
  </si>
  <si>
    <t>Итого по разделу 2 Оборудование</t>
  </si>
  <si>
    <t>Установка дополнительных линейных ячеек на I СШ и II СШ КРУН 10кВ ПС 110кВ Шали</t>
  </si>
  <si>
    <t>2кв. 2021г.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</si>
</sst>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0.000000"/>
    <numFmt numFmtId="165" formatCode="0.000"/>
    <numFmt numFmtId="166" formatCode="mmm\ yy"/>
    <numFmt numFmtId="167" formatCode="0_)"/>
    <numFmt numFmtId="168" formatCode="0.0"/>
    <numFmt numFmtId="169" formatCode="#,##0.0000"/>
  </numFmts>
  <fonts count="39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8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8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8"/>
      <color indexed="81"/>
      <name val="Tahoma"/>
      <family val="2"/>
      <charset val="204"/>
    </font>
    <font>
      <b/>
      <sz val="11"/>
      <name val="Times New Roman"/>
      <family val="1"/>
      <charset val="204"/>
    </font>
    <font>
      <b/>
      <sz val="11"/>
      <name val="Arial Cyr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name val="Arial Cyr"/>
      <charset val="204"/>
    </font>
    <font>
      <sz val="8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8"/>
      <name val="Times New Roman Cyr"/>
      <charset val="204"/>
    </font>
    <font>
      <sz val="8"/>
      <name val="Times New Roman Cyr"/>
      <family val="1"/>
      <charset val="204"/>
    </font>
    <font>
      <sz val="9"/>
      <name val="Times New Roman Cyr"/>
      <family val="1"/>
      <charset val="204"/>
    </font>
    <font>
      <sz val="10"/>
      <name val="Courier"/>
      <family val="1"/>
      <charset val="204"/>
    </font>
    <font>
      <sz val="9"/>
      <name val="Times New Roman"/>
      <family val="1"/>
      <charset val="204"/>
    </font>
    <font>
      <sz val="8"/>
      <color rgb="FFFF0000"/>
      <name val="Times New Roman"/>
      <family val="1"/>
      <charset val="204"/>
    </font>
    <font>
      <sz val="8"/>
      <color rgb="FF000000"/>
      <name val="Arial"/>
      <charset val="204"/>
    </font>
    <font>
      <b/>
      <sz val="8"/>
      <color rgb="FF000000"/>
      <name val="Arial"/>
      <charset val="204"/>
    </font>
    <font>
      <sz val="10"/>
      <color rgb="FF000000"/>
      <name val="Arial"/>
      <charset val="204"/>
    </font>
    <font>
      <i/>
      <sz val="8"/>
      <color rgb="FF000000"/>
      <name val="Arial"/>
      <charset val="204"/>
    </font>
    <font>
      <b/>
      <sz val="14"/>
      <color rgb="FF000000"/>
      <name val="Arial"/>
      <charset val="204"/>
    </font>
    <font>
      <sz val="10"/>
      <color rgb="FF000000"/>
      <name val="Arial"/>
      <family val="2"/>
      <charset val="204"/>
    </font>
    <font>
      <i/>
      <sz val="8"/>
      <color rgb="FF000000"/>
      <name val="Arial"/>
      <family val="2"/>
      <charset val="204"/>
    </font>
    <font>
      <b/>
      <sz val="14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</borders>
  <cellStyleXfs count="32">
    <xf numFmtId="0" fontId="0" fillId="0" borderId="0"/>
    <xf numFmtId="0" fontId="4" fillId="0" borderId="1">
      <alignment horizontal="center"/>
    </xf>
    <xf numFmtId="0" fontId="2" fillId="0" borderId="0">
      <alignment vertical="top"/>
    </xf>
    <xf numFmtId="0" fontId="4" fillId="0" borderId="1">
      <alignment horizontal="center"/>
    </xf>
    <xf numFmtId="0" fontId="4" fillId="0" borderId="0">
      <alignment vertical="top"/>
    </xf>
    <xf numFmtId="0" fontId="2" fillId="0" borderId="0"/>
    <xf numFmtId="0" fontId="4" fillId="0" borderId="0">
      <alignment horizontal="right" vertical="top" wrapText="1"/>
    </xf>
    <xf numFmtId="0" fontId="4" fillId="0" borderId="0"/>
    <xf numFmtId="0" fontId="2" fillId="0" borderId="0"/>
    <xf numFmtId="0" fontId="2" fillId="0" borderId="0"/>
    <xf numFmtId="0" fontId="4" fillId="0" borderId="0"/>
    <xf numFmtId="0" fontId="2" fillId="0" borderId="0"/>
    <xf numFmtId="0" fontId="2" fillId="0" borderId="0"/>
    <xf numFmtId="0" fontId="4" fillId="0" borderId="1">
      <alignment horizontal="center" wrapText="1"/>
    </xf>
    <xf numFmtId="0" fontId="2" fillId="0" borderId="0">
      <alignment vertical="top"/>
    </xf>
    <xf numFmtId="0" fontId="2" fillId="0" borderId="0"/>
    <xf numFmtId="0" fontId="2" fillId="0" borderId="0"/>
    <xf numFmtId="0" fontId="4" fillId="0" borderId="0"/>
    <xf numFmtId="0" fontId="4" fillId="0" borderId="1">
      <alignment horizontal="center" wrapText="1"/>
    </xf>
    <xf numFmtId="0" fontId="4" fillId="0" borderId="1">
      <alignment horizontal="center"/>
    </xf>
    <xf numFmtId="0" fontId="5" fillId="0" borderId="0"/>
    <xf numFmtId="0" fontId="4" fillId="0" borderId="1">
      <alignment horizontal="center" wrapText="1"/>
    </xf>
    <xf numFmtId="0" fontId="2" fillId="0" borderId="0"/>
    <xf numFmtId="0" fontId="4" fillId="0" borderId="0">
      <alignment horizontal="center"/>
    </xf>
    <xf numFmtId="0" fontId="4" fillId="0" borderId="0">
      <alignment horizontal="left" vertical="top"/>
    </xf>
    <xf numFmtId="0" fontId="5" fillId="0" borderId="0"/>
    <xf numFmtId="0" fontId="4" fillId="0" borderId="0"/>
    <xf numFmtId="0" fontId="1" fillId="0" borderId="0"/>
    <xf numFmtId="167" fontId="27" fillId="0" borderId="0"/>
    <xf numFmtId="0" fontId="2" fillId="0" borderId="0"/>
    <xf numFmtId="0" fontId="2" fillId="0" borderId="0"/>
    <xf numFmtId="0" fontId="2" fillId="0" borderId="0"/>
  </cellStyleXfs>
  <cellXfs count="207">
    <xf numFmtId="0" fontId="0" fillId="0" borderId="0" xfId="0"/>
    <xf numFmtId="0" fontId="16" fillId="0" borderId="0" xfId="27" applyFont="1" applyFill="1"/>
    <xf numFmtId="0" fontId="20" fillId="0" borderId="0" xfId="27" applyFont="1" applyFill="1" applyAlignment="1">
      <alignment vertical="top" wrapText="1"/>
    </xf>
    <xf numFmtId="0" fontId="20" fillId="0" borderId="0" xfId="27" applyFont="1" applyFill="1" applyAlignment="1">
      <alignment vertical="top"/>
    </xf>
    <xf numFmtId="0" fontId="23" fillId="0" borderId="0" xfId="27" applyFont="1" applyFill="1" applyAlignment="1">
      <alignment vertical="center" wrapText="1"/>
    </xf>
    <xf numFmtId="0" fontId="1" fillId="0" borderId="0" xfId="27" applyFill="1"/>
    <xf numFmtId="0" fontId="23" fillId="0" borderId="0" xfId="27" applyFont="1" applyFill="1" applyAlignment="1">
      <alignment horizontal="right" vertical="center" wrapText="1"/>
    </xf>
    <xf numFmtId="0" fontId="23" fillId="0" borderId="0" xfId="27" applyFont="1" applyFill="1" applyAlignment="1">
      <alignment horizontal="center" vertical="center" wrapText="1"/>
    </xf>
    <xf numFmtId="0" fontId="23" fillId="0" borderId="2" xfId="27" applyFont="1" applyFill="1" applyBorder="1" applyAlignment="1">
      <alignment horizontal="center" vertical="center" wrapText="1"/>
    </xf>
    <xf numFmtId="164" fontId="23" fillId="0" borderId="0" xfId="27" applyNumberFormat="1" applyFont="1" applyFill="1" applyAlignment="1">
      <alignment vertical="center" wrapText="1"/>
    </xf>
    <xf numFmtId="0" fontId="19" fillId="0" borderId="0" xfId="27" applyFont="1" applyFill="1" applyAlignment="1">
      <alignment vertical="center" wrapText="1"/>
    </xf>
    <xf numFmtId="165" fontId="19" fillId="0" borderId="0" xfId="27" applyNumberFormat="1" applyFont="1" applyFill="1" applyBorder="1" applyAlignment="1">
      <alignment horizontal="center" vertical="center" wrapText="1"/>
    </xf>
    <xf numFmtId="0" fontId="19" fillId="0" borderId="0" xfId="27" applyFont="1" applyFill="1" applyBorder="1" applyAlignment="1">
      <alignment horizontal="center" vertical="center" wrapText="1"/>
    </xf>
    <xf numFmtId="0" fontId="19" fillId="0" borderId="0" xfId="27" applyFont="1" applyFill="1" applyBorder="1" applyAlignment="1">
      <alignment vertical="center" wrapText="1"/>
    </xf>
    <xf numFmtId="0" fontId="23" fillId="0" borderId="1" xfId="27" applyFont="1" applyFill="1" applyBorder="1" applyAlignment="1">
      <alignment horizontal="center" vertical="center" wrapText="1"/>
    </xf>
    <xf numFmtId="164" fontId="23" fillId="0" borderId="1" xfId="27" applyNumberFormat="1" applyFont="1" applyFill="1" applyBorder="1" applyAlignment="1">
      <alignment horizontal="center" vertical="center" wrapText="1"/>
    </xf>
    <xf numFmtId="1" fontId="25" fillId="0" borderId="1" xfId="27" applyNumberFormat="1" applyFont="1" applyFill="1" applyBorder="1" applyAlignment="1" applyProtection="1">
      <alignment horizontal="center" vertical="center"/>
      <protection locked="0"/>
    </xf>
    <xf numFmtId="1" fontId="26" fillId="0" borderId="1" xfId="27" applyNumberFormat="1" applyFont="1" applyFill="1" applyBorder="1" applyAlignment="1" applyProtection="1">
      <alignment horizontal="center" vertical="center"/>
      <protection locked="0"/>
    </xf>
    <xf numFmtId="2" fontId="4" fillId="0" borderId="1" xfId="0" applyNumberFormat="1" applyFont="1" applyFill="1" applyBorder="1" applyAlignment="1">
      <alignment horizontal="center" vertical="center" wrapText="1"/>
    </xf>
    <xf numFmtId="2" fontId="23" fillId="0" borderId="1" xfId="0" applyNumberFormat="1" applyFont="1" applyFill="1" applyBorder="1" applyAlignment="1" applyProtection="1">
      <alignment horizontal="center" vertical="center" wrapText="1"/>
    </xf>
    <xf numFmtId="2" fontId="23" fillId="0" borderId="1" xfId="0" applyNumberFormat="1" applyFont="1" applyFill="1" applyBorder="1" applyAlignment="1">
      <alignment horizontal="center" vertical="center" wrapText="1"/>
    </xf>
    <xf numFmtId="166" fontId="25" fillId="0" borderId="1" xfId="27" applyNumberFormat="1" applyFont="1" applyFill="1" applyBorder="1" applyAlignment="1" applyProtection="1">
      <alignment horizontal="center" vertical="center"/>
      <protection locked="0"/>
    </xf>
    <xf numFmtId="166" fontId="26" fillId="0" borderId="1" xfId="27" applyNumberFormat="1" applyFont="1" applyFill="1" applyBorder="1" applyAlignment="1" applyProtection="1">
      <alignment horizontal="center" vertical="center"/>
      <protection locked="0"/>
    </xf>
    <xf numFmtId="4" fontId="23" fillId="0" borderId="1" xfId="27" applyNumberFormat="1" applyFont="1" applyFill="1" applyBorder="1" applyAlignment="1">
      <alignment horizontal="center" vertical="center" wrapText="1"/>
    </xf>
    <xf numFmtId="168" fontId="28" fillId="0" borderId="1" xfId="28" applyNumberFormat="1" applyFont="1" applyFill="1" applyBorder="1" applyAlignment="1">
      <alignment horizontal="center" vertical="center"/>
    </xf>
    <xf numFmtId="0" fontId="24" fillId="0" borderId="0" xfId="27" applyFont="1" applyFill="1" applyBorder="1" applyAlignment="1" applyProtection="1">
      <alignment vertical="center" wrapText="1"/>
      <protection locked="0"/>
    </xf>
    <xf numFmtId="166" fontId="25" fillId="0" borderId="0" xfId="27" applyNumberFormat="1" applyFont="1" applyFill="1" applyBorder="1" applyAlignment="1" applyProtection="1">
      <alignment horizontal="center" vertical="center"/>
      <protection locked="0"/>
    </xf>
    <xf numFmtId="166" fontId="26" fillId="0" borderId="0" xfId="27" applyNumberFormat="1" applyFont="1" applyFill="1" applyBorder="1" applyAlignment="1" applyProtection="1">
      <alignment horizontal="center" vertical="center"/>
      <protection locked="0"/>
    </xf>
    <xf numFmtId="4" fontId="23" fillId="0" borderId="4" xfId="27" applyNumberFormat="1" applyFont="1" applyFill="1" applyBorder="1" applyAlignment="1">
      <alignment horizontal="center" vertical="center" wrapText="1"/>
    </xf>
    <xf numFmtId="4" fontId="20" fillId="0" borderId="1" xfId="27" applyNumberFormat="1" applyFont="1" applyFill="1" applyBorder="1" applyAlignment="1">
      <alignment horizontal="center" vertical="center" wrapText="1"/>
    </xf>
    <xf numFmtId="4" fontId="20" fillId="0" borderId="1" xfId="29" applyNumberFormat="1" applyFont="1" applyFill="1" applyBorder="1" applyAlignment="1">
      <alignment horizontal="center" vertical="center" wrapText="1"/>
    </xf>
    <xf numFmtId="4" fontId="20" fillId="0" borderId="9" xfId="29" applyNumberFormat="1" applyFont="1" applyFill="1" applyBorder="1" applyAlignment="1">
      <alignment horizontal="center" vertical="center" wrapText="1"/>
    </xf>
    <xf numFmtId="49" fontId="23" fillId="0" borderId="1" xfId="27" applyNumberFormat="1" applyFont="1" applyFill="1" applyBorder="1" applyAlignment="1">
      <alignment horizontal="center" vertical="center" wrapText="1"/>
    </xf>
    <xf numFmtId="0" fontId="20" fillId="0" borderId="6" xfId="27" applyFont="1" applyFill="1" applyBorder="1" applyAlignment="1">
      <alignment horizontal="center" vertical="center" wrapText="1"/>
    </xf>
    <xf numFmtId="4" fontId="20" fillId="0" borderId="1" xfId="0" applyNumberFormat="1" applyFont="1" applyFill="1" applyBorder="1" applyAlignment="1">
      <alignment horizontal="center" vertical="center" wrapText="1"/>
    </xf>
    <xf numFmtId="2" fontId="25" fillId="0" borderId="0" xfId="27" applyNumberFormat="1" applyFont="1" applyFill="1" applyBorder="1" applyAlignment="1" applyProtection="1">
      <alignment horizontal="center" vertical="center"/>
      <protection locked="0"/>
    </xf>
    <xf numFmtId="0" fontId="20" fillId="2" borderId="6" xfId="27" applyFont="1" applyFill="1" applyBorder="1" applyAlignment="1">
      <alignment horizontal="center" vertical="center" wrapText="1"/>
    </xf>
    <xf numFmtId="4" fontId="20" fillId="2" borderId="1" xfId="0" applyNumberFormat="1" applyFont="1" applyFill="1" applyBorder="1" applyAlignment="1">
      <alignment horizontal="center" vertical="center" wrapText="1"/>
    </xf>
    <xf numFmtId="4" fontId="20" fillId="0" borderId="9" xfId="0" applyNumberFormat="1" applyFont="1" applyFill="1" applyBorder="1" applyAlignment="1">
      <alignment horizontal="center" vertical="center" wrapText="1"/>
    </xf>
    <xf numFmtId="49" fontId="23" fillId="0" borderId="1" xfId="29" applyNumberFormat="1" applyFont="1" applyFill="1" applyBorder="1" applyAlignment="1">
      <alignment horizontal="center" vertical="center" wrapText="1"/>
    </xf>
    <xf numFmtId="4" fontId="19" fillId="0" borderId="0" xfId="27" applyNumberFormat="1" applyFont="1" applyFill="1" applyAlignment="1">
      <alignment vertical="center" wrapText="1"/>
    </xf>
    <xf numFmtId="4" fontId="1" fillId="0" borderId="0" xfId="27" applyNumberFormat="1" applyFill="1"/>
    <xf numFmtId="0" fontId="29" fillId="0" borderId="0" xfId="27" applyFont="1" applyFill="1" applyAlignment="1">
      <alignment vertical="center" wrapText="1"/>
    </xf>
    <xf numFmtId="0" fontId="20" fillId="0" borderId="0" xfId="27" applyFont="1" applyFill="1" applyAlignment="1">
      <alignment horizontal="center" vertical="top" wrapText="1"/>
    </xf>
    <xf numFmtId="0" fontId="20" fillId="0" borderId="0" xfId="27" applyFont="1" applyFill="1" applyAlignment="1">
      <alignment horizontal="left" vertical="top" wrapText="1"/>
    </xf>
    <xf numFmtId="0" fontId="23" fillId="0" borderId="0" xfId="27" applyFont="1" applyFill="1" applyAlignment="1">
      <alignment vertical="top" wrapText="1"/>
    </xf>
    <xf numFmtId="169" fontId="23" fillId="0" borderId="1" xfId="27" applyNumberFormat="1" applyFont="1" applyFill="1" applyBorder="1" applyAlignment="1">
      <alignment horizontal="center" vertical="center" wrapText="1"/>
    </xf>
    <xf numFmtId="169" fontId="23" fillId="0" borderId="7" xfId="27" applyNumberFormat="1" applyFont="1" applyFill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right" vertical="top" wrapText="1"/>
    </xf>
    <xf numFmtId="0" fontId="0" fillId="0" borderId="0" xfId="0"/>
    <xf numFmtId="0" fontId="4" fillId="0" borderId="0" xfId="0" applyFont="1" applyAlignment="1">
      <alignment horizontal="center" vertical="top"/>
    </xf>
    <xf numFmtId="49" fontId="4" fillId="0" borderId="0" xfId="0" applyNumberFormat="1" applyFont="1" applyAlignment="1">
      <alignment horizontal="left" vertical="top"/>
    </xf>
    <xf numFmtId="0" fontId="4" fillId="0" borderId="0" xfId="0" applyFont="1" applyAlignment="1">
      <alignment horizontal="left" vertical="top"/>
    </xf>
    <xf numFmtId="0" fontId="4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4" fillId="0" borderId="0" xfId="0" applyFont="1" applyAlignment="1">
      <alignment horizontal="right" vertical="top"/>
    </xf>
    <xf numFmtId="0" fontId="0" fillId="0" borderId="0" xfId="0" applyBorder="1" applyAlignment="1">
      <alignment horizontal="left" vertical="top"/>
    </xf>
    <xf numFmtId="0" fontId="4" fillId="0" borderId="0" xfId="0" applyFont="1" applyAlignment="1">
      <alignment horizontal="right" vertical="center"/>
    </xf>
    <xf numFmtId="0" fontId="4" fillId="0" borderId="0" xfId="0" applyFont="1" applyAlignment="1">
      <alignment horizontal="center" vertical="top" wrapText="1"/>
    </xf>
    <xf numFmtId="0" fontId="4" fillId="0" borderId="0" xfId="0" applyFont="1" applyAlignment="1">
      <alignment horizontal="left" vertical="top" wrapText="1"/>
    </xf>
    <xf numFmtId="0" fontId="4" fillId="0" borderId="0" xfId="0" applyFont="1" applyAlignment="1">
      <alignment horizontal="right" vertical="top" wrapText="1"/>
    </xf>
    <xf numFmtId="49" fontId="4" fillId="0" borderId="0" xfId="0" applyNumberFormat="1" applyFont="1" applyAlignment="1">
      <alignment horizontal="left" vertical="top" wrapText="1"/>
    </xf>
    <xf numFmtId="0" fontId="11" fillId="0" borderId="0" xfId="0" applyFont="1" applyAlignment="1">
      <alignment horizontal="right"/>
    </xf>
    <xf numFmtId="49" fontId="4" fillId="0" borderId="0" xfId="0" applyNumberFormat="1" applyFont="1" applyAlignment="1">
      <alignment horizontal="left"/>
    </xf>
    <xf numFmtId="0" fontId="6" fillId="0" borderId="0" xfId="11" applyFont="1"/>
    <xf numFmtId="0" fontId="6" fillId="0" borderId="0" xfId="0" applyFont="1" applyAlignment="1">
      <alignment horizontal="left" vertical="top"/>
    </xf>
    <xf numFmtId="0" fontId="6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6" fillId="0" borderId="0" xfId="23" applyFont="1" applyAlignment="1">
      <alignment horizontal="center" vertical="center"/>
    </xf>
    <xf numFmtId="49" fontId="4" fillId="0" borderId="0" xfId="23" applyNumberFormat="1" applyAlignment="1">
      <alignment vertical="center"/>
    </xf>
    <xf numFmtId="0" fontId="4" fillId="0" borderId="7" xfId="22" applyFont="1" applyBorder="1" applyAlignment="1">
      <alignment horizontal="center"/>
    </xf>
    <xf numFmtId="0" fontId="4" fillId="0" borderId="1" xfId="0" applyFont="1" applyBorder="1" applyAlignment="1">
      <alignment horizontal="center" vertical="top" wrapText="1"/>
    </xf>
    <xf numFmtId="49" fontId="4" fillId="0" borderId="1" xfId="0" applyNumberFormat="1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right" vertical="top" wrapText="1"/>
    </xf>
    <xf numFmtId="0" fontId="23" fillId="0" borderId="0" xfId="0" applyFont="1" applyAlignment="1">
      <alignment horizontal="left" vertical="top" wrapText="1"/>
    </xf>
    <xf numFmtId="0" fontId="23" fillId="0" borderId="0" xfId="0" applyFont="1" applyAlignment="1">
      <alignment horizontal="center" vertical="top" wrapText="1"/>
    </xf>
    <xf numFmtId="0" fontId="4" fillId="0" borderId="2" xfId="23" applyBorder="1" applyAlignment="1">
      <alignment horizontal="left" wrapText="1"/>
    </xf>
    <xf numFmtId="0" fontId="4" fillId="0" borderId="1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4" fillId="0" borderId="2" xfId="23" applyBorder="1" applyAlignment="1">
      <alignment horizontal="center" wrapText="1"/>
    </xf>
    <xf numFmtId="49" fontId="4" fillId="0" borderId="4" xfId="23" applyNumberFormat="1" applyBorder="1">
      <alignment horizontal="center"/>
    </xf>
    <xf numFmtId="49" fontId="4" fillId="0" borderId="5" xfId="23" applyNumberFormat="1" applyBorder="1">
      <alignment horizontal="center"/>
    </xf>
    <xf numFmtId="49" fontId="4" fillId="0" borderId="6" xfId="23" applyNumberFormat="1" applyBorder="1">
      <alignment horizontal="center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left" vertical="top" wrapText="1"/>
    </xf>
    <xf numFmtId="0" fontId="15" fillId="0" borderId="1" xfId="0" applyFont="1" applyBorder="1" applyAlignment="1">
      <alignment horizontal="left" vertical="top" wrapText="1"/>
    </xf>
    <xf numFmtId="0" fontId="23" fillId="0" borderId="0" xfId="27" applyFont="1" applyFill="1" applyAlignment="1">
      <alignment horizontal="left" vertical="top" wrapText="1"/>
    </xf>
    <xf numFmtId="0" fontId="20" fillId="0" borderId="4" xfId="27" applyFont="1" applyFill="1" applyBorder="1" applyAlignment="1">
      <alignment horizontal="left" vertical="center" wrapText="1"/>
    </xf>
    <xf numFmtId="0" fontId="20" fillId="0" borderId="5" xfId="27" applyFont="1" applyFill="1" applyBorder="1" applyAlignment="1">
      <alignment horizontal="left" vertical="center" wrapText="1"/>
    </xf>
    <xf numFmtId="0" fontId="20" fillId="0" borderId="6" xfId="27" applyFont="1" applyFill="1" applyBorder="1" applyAlignment="1">
      <alignment horizontal="left" vertical="center" wrapText="1"/>
    </xf>
    <xf numFmtId="0" fontId="20" fillId="0" borderId="4" xfId="29" applyFont="1" applyFill="1" applyBorder="1" applyAlignment="1">
      <alignment horizontal="left" vertical="center" wrapText="1"/>
    </xf>
    <xf numFmtId="0" fontId="20" fillId="0" borderId="5" xfId="29" applyFont="1" applyFill="1" applyBorder="1" applyAlignment="1">
      <alignment horizontal="left" vertical="center" wrapText="1"/>
    </xf>
    <xf numFmtId="0" fontId="20" fillId="0" borderId="6" xfId="29" applyFont="1" applyFill="1" applyBorder="1" applyAlignment="1">
      <alignment horizontal="left" vertical="center" wrapText="1"/>
    </xf>
    <xf numFmtId="0" fontId="23" fillId="0" borderId="4" xfId="27" applyFont="1" applyFill="1" applyBorder="1" applyAlignment="1">
      <alignment horizontal="left" vertical="center" wrapText="1"/>
    </xf>
    <xf numFmtId="0" fontId="23" fillId="0" borderId="5" xfId="27" applyFont="1" applyFill="1" applyBorder="1" applyAlignment="1">
      <alignment horizontal="left" vertical="center" wrapText="1"/>
    </xf>
    <xf numFmtId="0" fontId="23" fillId="0" borderId="6" xfId="27" applyFont="1" applyFill="1" applyBorder="1" applyAlignment="1">
      <alignment horizontal="left" vertical="center" wrapText="1"/>
    </xf>
    <xf numFmtId="0" fontId="23" fillId="2" borderId="4" xfId="27" applyFont="1" applyFill="1" applyBorder="1" applyAlignment="1">
      <alignment horizontal="left" vertical="center" wrapText="1"/>
    </xf>
    <xf numFmtId="0" fontId="23" fillId="2" borderId="5" xfId="27" applyFont="1" applyFill="1" applyBorder="1" applyAlignment="1">
      <alignment horizontal="left" vertical="center" wrapText="1"/>
    </xf>
    <xf numFmtId="0" fontId="23" fillId="0" borderId="0" xfId="27" applyFont="1" applyFill="1" applyAlignment="1">
      <alignment horizontal="right" vertical="center" wrapText="1"/>
    </xf>
    <xf numFmtId="0" fontId="23" fillId="0" borderId="2" xfId="27" applyFont="1" applyFill="1" applyBorder="1" applyAlignment="1">
      <alignment horizontal="right" vertical="center" wrapText="1"/>
    </xf>
    <xf numFmtId="0" fontId="23" fillId="0" borderId="4" xfId="27" applyFont="1" applyFill="1" applyBorder="1" applyAlignment="1">
      <alignment horizontal="center" vertical="center" wrapText="1"/>
    </xf>
    <xf numFmtId="0" fontId="23" fillId="0" borderId="5" xfId="27" applyFont="1" applyFill="1" applyBorder="1" applyAlignment="1">
      <alignment horizontal="center" vertical="center" wrapText="1"/>
    </xf>
    <xf numFmtId="0" fontId="23" fillId="0" borderId="6" xfId="27" applyFont="1" applyFill="1" applyBorder="1" applyAlignment="1">
      <alignment horizontal="center" vertical="center" wrapText="1"/>
    </xf>
    <xf numFmtId="0" fontId="24" fillId="0" borderId="7" xfId="27" applyFont="1" applyFill="1" applyBorder="1" applyAlignment="1" applyProtection="1">
      <alignment horizontal="center" vertical="center" wrapText="1"/>
      <protection locked="0"/>
    </xf>
    <xf numFmtId="0" fontId="24" fillId="0" borderId="8" xfId="27" applyFont="1" applyFill="1" applyBorder="1" applyAlignment="1" applyProtection="1">
      <alignment horizontal="center" vertical="center" wrapText="1"/>
      <protection locked="0"/>
    </xf>
    <xf numFmtId="0" fontId="24" fillId="0" borderId="9" xfId="27" applyFont="1" applyFill="1" applyBorder="1" applyAlignment="1" applyProtection="1">
      <alignment horizontal="center" vertical="center" wrapText="1"/>
      <protection locked="0"/>
    </xf>
    <xf numFmtId="0" fontId="19" fillId="0" borderId="0" xfId="27" applyFont="1" applyFill="1" applyAlignment="1">
      <alignment horizontal="center" vertical="center" wrapText="1"/>
    </xf>
    <xf numFmtId="0" fontId="17" fillId="0" borderId="0" xfId="27" applyFont="1" applyFill="1" applyAlignment="1">
      <alignment horizontal="center"/>
    </xf>
    <xf numFmtId="0" fontId="18" fillId="0" borderId="0" xfId="27" applyFont="1" applyFill="1" applyAlignment="1">
      <alignment horizontal="center"/>
    </xf>
    <xf numFmtId="0" fontId="21" fillId="0" borderId="0" xfId="27" applyFont="1" applyFill="1" applyAlignment="1">
      <alignment horizontal="center" vertical="center" wrapText="1"/>
    </xf>
    <xf numFmtId="0" fontId="22" fillId="0" borderId="0" xfId="27" applyFont="1" applyFill="1" applyBorder="1" applyAlignment="1">
      <alignment horizontal="center" vertical="center" wrapText="1"/>
    </xf>
    <xf numFmtId="0" fontId="30" fillId="0" borderId="0" xfId="0" applyNumberFormat="1" applyFont="1" applyFill="1" applyBorder="1" applyAlignment="1" applyProtection="1"/>
    <xf numFmtId="0" fontId="30" fillId="0" borderId="0" xfId="0" applyNumberFormat="1" applyFont="1" applyFill="1" applyBorder="1" applyAlignment="1" applyProtection="1">
      <alignment horizontal="right"/>
    </xf>
    <xf numFmtId="0" fontId="31" fillId="0" borderId="0" xfId="0" applyNumberFormat="1" applyFont="1" applyFill="1" applyBorder="1" applyAlignment="1" applyProtection="1">
      <alignment horizontal="center"/>
    </xf>
    <xf numFmtId="0" fontId="30" fillId="0" borderId="0" xfId="0" applyNumberFormat="1" applyFont="1" applyFill="1" applyBorder="1" applyAlignment="1" applyProtection="1">
      <alignment horizontal="left" vertical="top"/>
    </xf>
    <xf numFmtId="0" fontId="30" fillId="0" borderId="0" xfId="0" applyNumberFormat="1" applyFont="1" applyFill="1" applyBorder="1" applyAlignment="1" applyProtection="1">
      <alignment vertical="top"/>
    </xf>
    <xf numFmtId="0" fontId="30" fillId="0" borderId="0" xfId="0" applyNumberFormat="1" applyFont="1" applyFill="1" applyBorder="1" applyAlignment="1" applyProtection="1">
      <alignment horizontal="left" vertical="top" wrapText="1"/>
    </xf>
    <xf numFmtId="0" fontId="30" fillId="0" borderId="0" xfId="0" applyNumberFormat="1" applyFont="1" applyFill="1" applyBorder="1" applyAlignment="1" applyProtection="1">
      <alignment wrapText="1"/>
    </xf>
    <xf numFmtId="0" fontId="30" fillId="0" borderId="0" xfId="0" applyNumberFormat="1" applyFont="1" applyFill="1" applyBorder="1" applyAlignment="1" applyProtection="1">
      <alignment horizontal="left"/>
    </xf>
    <xf numFmtId="0" fontId="30" fillId="0" borderId="2" xfId="0" applyNumberFormat="1" applyFont="1" applyFill="1" applyBorder="1" applyAlignment="1" applyProtection="1"/>
    <xf numFmtId="0" fontId="30" fillId="0" borderId="2" xfId="0" applyNumberFormat="1" applyFont="1" applyFill="1" applyBorder="1" applyAlignment="1" applyProtection="1">
      <alignment vertical="top"/>
    </xf>
    <xf numFmtId="0" fontId="32" fillId="0" borderId="2" xfId="0" applyNumberFormat="1" applyFont="1" applyFill="1" applyBorder="1" applyAlignment="1" applyProtection="1">
      <alignment horizontal="center" wrapText="1"/>
    </xf>
    <xf numFmtId="0" fontId="33" fillId="0" borderId="3" xfId="0" applyNumberFormat="1" applyFont="1" applyFill="1" applyBorder="1" applyAlignment="1" applyProtection="1">
      <alignment horizontal="center" vertical="top"/>
    </xf>
    <xf numFmtId="0" fontId="34" fillId="0" borderId="0" xfId="0" applyNumberFormat="1" applyFont="1" applyFill="1" applyBorder="1" applyAlignment="1" applyProtection="1">
      <alignment horizontal="center"/>
    </xf>
    <xf numFmtId="0" fontId="30" fillId="0" borderId="2" xfId="0" applyNumberFormat="1" applyFont="1" applyFill="1" applyBorder="1" applyAlignment="1" applyProtection="1">
      <alignment horizontal="center"/>
    </xf>
    <xf numFmtId="0" fontId="30" fillId="0" borderId="2" xfId="0" applyNumberFormat="1" applyFont="1" applyFill="1" applyBorder="1" applyAlignment="1" applyProtection="1">
      <alignment horizontal="center" wrapText="1"/>
    </xf>
    <xf numFmtId="0" fontId="33" fillId="0" borderId="3" xfId="0" applyNumberFormat="1" applyFont="1" applyFill="1" applyBorder="1" applyAlignment="1" applyProtection="1">
      <alignment horizontal="center"/>
    </xf>
    <xf numFmtId="0" fontId="33" fillId="0" borderId="0" xfId="0" applyNumberFormat="1" applyFont="1" applyFill="1" applyBorder="1" applyAlignment="1" applyProtection="1"/>
    <xf numFmtId="3" fontId="30" fillId="0" borderId="0" xfId="0" applyNumberFormat="1" applyFont="1" applyFill="1" applyBorder="1" applyAlignment="1" applyProtection="1">
      <alignment horizontal="right" vertical="top"/>
    </xf>
    <xf numFmtId="0" fontId="33" fillId="0" borderId="0" xfId="0" applyNumberFormat="1" applyFont="1" applyFill="1" applyBorder="1" applyAlignment="1" applyProtection="1">
      <alignment horizontal="center"/>
    </xf>
    <xf numFmtId="0" fontId="31" fillId="0" borderId="0" xfId="0" applyNumberFormat="1" applyFont="1" applyFill="1" applyBorder="1" applyAlignment="1" applyProtection="1">
      <alignment horizontal="left"/>
    </xf>
    <xf numFmtId="0" fontId="30" fillId="0" borderId="0" xfId="0" applyNumberFormat="1" applyFont="1" applyFill="1" applyBorder="1" applyAlignment="1" applyProtection="1">
      <alignment horizontal="center"/>
    </xf>
    <xf numFmtId="2" fontId="30" fillId="0" borderId="2" xfId="0" applyNumberFormat="1" applyFont="1" applyFill="1" applyBorder="1" applyAlignment="1" applyProtection="1"/>
    <xf numFmtId="49" fontId="30" fillId="0" borderId="2" xfId="0" applyNumberFormat="1" applyFont="1" applyFill="1" applyBorder="1" applyAlignment="1" applyProtection="1">
      <alignment horizontal="right"/>
    </xf>
    <xf numFmtId="0" fontId="30" fillId="0" borderId="0" xfId="0" applyNumberFormat="1" applyFont="1" applyFill="1" applyBorder="1" applyAlignment="1" applyProtection="1">
      <alignment vertical="center" wrapText="1"/>
    </xf>
    <xf numFmtId="2" fontId="30" fillId="0" borderId="0" xfId="0" applyNumberFormat="1" applyFont="1" applyFill="1" applyBorder="1" applyAlignment="1" applyProtection="1"/>
    <xf numFmtId="49" fontId="30" fillId="0" borderId="0" xfId="0" applyNumberFormat="1" applyFont="1" applyFill="1" applyBorder="1" applyAlignment="1" applyProtection="1">
      <alignment horizontal="right"/>
    </xf>
    <xf numFmtId="49" fontId="30" fillId="0" borderId="5" xfId="0" applyNumberFormat="1" applyFont="1" applyFill="1" applyBorder="1" applyAlignment="1" applyProtection="1">
      <alignment horizontal="right"/>
    </xf>
    <xf numFmtId="2" fontId="30" fillId="0" borderId="5" xfId="0" applyNumberFormat="1" applyFont="1" applyFill="1" applyBorder="1" applyAlignment="1" applyProtection="1">
      <alignment horizontal="right"/>
    </xf>
    <xf numFmtId="0" fontId="30" fillId="0" borderId="5" xfId="0" applyNumberFormat="1" applyFont="1" applyFill="1" applyBorder="1" applyAlignment="1" applyProtection="1">
      <alignment horizontal="center"/>
    </xf>
    <xf numFmtId="0" fontId="30" fillId="0" borderId="0" xfId="0" applyNumberFormat="1" applyFont="1" applyFill="1" applyBorder="1" applyAlignment="1" applyProtection="1">
      <alignment vertical="center"/>
    </xf>
    <xf numFmtId="0" fontId="30" fillId="0" borderId="1" xfId="0" applyNumberFormat="1" applyFont="1" applyFill="1" applyBorder="1" applyAlignment="1" applyProtection="1">
      <alignment horizontal="center" vertical="center" wrapText="1"/>
    </xf>
    <xf numFmtId="0" fontId="30" fillId="0" borderId="1" xfId="0" applyNumberFormat="1" applyFont="1" applyFill="1" applyBorder="1" applyAlignment="1" applyProtection="1">
      <alignment horizontal="center" vertical="center" wrapText="1"/>
    </xf>
    <xf numFmtId="0" fontId="30" fillId="0" borderId="1" xfId="0" applyNumberFormat="1" applyFont="1" applyFill="1" applyBorder="1" applyAlignment="1" applyProtection="1">
      <alignment horizontal="center" vertical="center"/>
    </xf>
    <xf numFmtId="0" fontId="30" fillId="0" borderId="1" xfId="0" applyNumberFormat="1" applyFont="1" applyFill="1" applyBorder="1" applyAlignment="1" applyProtection="1">
      <alignment horizontal="center" vertical="center"/>
    </xf>
    <xf numFmtId="0" fontId="31" fillId="0" borderId="4" xfId="0" applyNumberFormat="1" applyFont="1" applyFill="1" applyBorder="1" applyAlignment="1" applyProtection="1">
      <alignment horizontal="left" vertical="center" wrapText="1"/>
    </xf>
    <xf numFmtId="0" fontId="31" fillId="0" borderId="5" xfId="0" applyNumberFormat="1" applyFont="1" applyFill="1" applyBorder="1" applyAlignment="1" applyProtection="1">
      <alignment horizontal="left" vertical="center" wrapText="1"/>
    </xf>
    <xf numFmtId="0" fontId="31" fillId="0" borderId="6" xfId="0" applyNumberFormat="1" applyFont="1" applyFill="1" applyBorder="1" applyAlignment="1" applyProtection="1">
      <alignment horizontal="left" vertical="center" wrapText="1"/>
    </xf>
    <xf numFmtId="0" fontId="30" fillId="0" borderId="4" xfId="0" applyNumberFormat="1" applyFont="1" applyFill="1" applyBorder="1" applyAlignment="1" applyProtection="1">
      <alignment horizontal="left" vertical="center" wrapText="1"/>
    </xf>
    <xf numFmtId="0" fontId="30" fillId="0" borderId="5" xfId="0" applyNumberFormat="1" applyFont="1" applyFill="1" applyBorder="1" applyAlignment="1" applyProtection="1">
      <alignment horizontal="left" vertical="center" wrapText="1"/>
    </xf>
    <xf numFmtId="0" fontId="30" fillId="0" borderId="6" xfId="0" applyNumberFormat="1" applyFont="1" applyFill="1" applyBorder="1" applyAlignment="1" applyProtection="1">
      <alignment horizontal="left" vertical="center" wrapText="1"/>
    </xf>
    <xf numFmtId="0" fontId="30" fillId="0" borderId="10" xfId="0" applyNumberFormat="1" applyFont="1" applyFill="1" applyBorder="1" applyAlignment="1" applyProtection="1">
      <alignment horizontal="center" vertical="top" wrapText="1"/>
    </xf>
    <xf numFmtId="0" fontId="30" fillId="0" borderId="3" xfId="0" applyNumberFormat="1" applyFont="1" applyFill="1" applyBorder="1" applyAlignment="1" applyProtection="1">
      <alignment horizontal="left" vertical="top" wrapText="1"/>
    </xf>
    <xf numFmtId="0" fontId="30" fillId="0" borderId="3" xfId="0" applyNumberFormat="1" applyFont="1" applyFill="1" applyBorder="1" applyAlignment="1" applyProtection="1">
      <alignment horizontal="left" vertical="top" wrapText="1"/>
    </xf>
    <xf numFmtId="0" fontId="30" fillId="0" borderId="3" xfId="0" applyNumberFormat="1" applyFont="1" applyFill="1" applyBorder="1" applyAlignment="1" applyProtection="1">
      <alignment horizontal="center" vertical="top" wrapText="1"/>
    </xf>
    <xf numFmtId="4" fontId="30" fillId="0" borderId="3" xfId="0" applyNumberFormat="1" applyFont="1" applyFill="1" applyBorder="1" applyAlignment="1" applyProtection="1">
      <alignment horizontal="right" vertical="top" wrapText="1"/>
    </xf>
    <xf numFmtId="2" fontId="30" fillId="0" borderId="3" xfId="0" applyNumberFormat="1" applyFont="1" applyFill="1" applyBorder="1" applyAlignment="1" applyProtection="1">
      <alignment horizontal="center" vertical="top" wrapText="1"/>
    </xf>
    <xf numFmtId="3" fontId="30" fillId="0" borderId="11" xfId="0" applyNumberFormat="1" applyFont="1" applyFill="1" applyBorder="1" applyAlignment="1" applyProtection="1">
      <alignment horizontal="right" vertical="top" wrapText="1"/>
    </xf>
    <xf numFmtId="0" fontId="30" fillId="0" borderId="12" xfId="0" applyNumberFormat="1" applyFont="1" applyFill="1" applyBorder="1" applyAlignment="1" applyProtection="1">
      <alignment vertical="center" wrapText="1"/>
    </xf>
    <xf numFmtId="0" fontId="30" fillId="0" borderId="0" xfId="0" applyNumberFormat="1" applyFont="1" applyFill="1" applyBorder="1" applyAlignment="1" applyProtection="1">
      <alignment horizontal="right" vertical="top" wrapText="1"/>
    </xf>
    <xf numFmtId="0" fontId="30" fillId="0" borderId="13" xfId="0" applyNumberFormat="1" applyFont="1" applyFill="1" applyBorder="1" applyAlignment="1" applyProtection="1">
      <alignment horizontal="left" vertical="top" wrapText="1"/>
    </xf>
    <xf numFmtId="0" fontId="30" fillId="0" borderId="12" xfId="0" applyNumberFormat="1" applyFont="1" applyFill="1" applyBorder="1" applyAlignment="1" applyProtection="1">
      <alignment horizontal="center" vertical="center" wrapText="1"/>
    </xf>
    <xf numFmtId="0" fontId="30" fillId="0" borderId="0" xfId="0" applyNumberFormat="1" applyFont="1" applyFill="1" applyBorder="1" applyAlignment="1" applyProtection="1">
      <alignment horizontal="center" vertical="top" wrapText="1"/>
    </xf>
    <xf numFmtId="4" fontId="30" fillId="0" borderId="0" xfId="0" applyNumberFormat="1" applyFont="1" applyFill="1" applyBorder="1" applyAlignment="1" applyProtection="1">
      <alignment horizontal="right" vertical="top" wrapText="1"/>
    </xf>
    <xf numFmtId="2" fontId="30" fillId="0" borderId="0" xfId="0" applyNumberFormat="1" applyFont="1" applyFill="1" applyBorder="1" applyAlignment="1" applyProtection="1">
      <alignment horizontal="center" vertical="top" wrapText="1"/>
    </xf>
    <xf numFmtId="3" fontId="30" fillId="0" borderId="13" xfId="0" applyNumberFormat="1" applyFont="1" applyFill="1" applyBorder="1" applyAlignment="1" applyProtection="1">
      <alignment horizontal="right" vertical="top" wrapText="1"/>
    </xf>
    <xf numFmtId="0" fontId="31" fillId="0" borderId="12" xfId="0" applyNumberFormat="1" applyFont="1" applyFill="1" applyBorder="1" applyAlignment="1" applyProtection="1">
      <alignment horizontal="center" vertical="top" wrapText="1"/>
    </xf>
    <xf numFmtId="0" fontId="31" fillId="0" borderId="0" xfId="0" applyNumberFormat="1" applyFont="1" applyFill="1" applyBorder="1" applyAlignment="1" applyProtection="1">
      <alignment horizontal="left" vertical="top" wrapText="1"/>
    </xf>
    <xf numFmtId="0" fontId="31" fillId="0" borderId="3" xfId="0" applyNumberFormat="1" applyFont="1" applyFill="1" applyBorder="1" applyAlignment="1" applyProtection="1">
      <alignment horizontal="left" vertical="top" wrapText="1"/>
    </xf>
    <xf numFmtId="0" fontId="31" fillId="0" borderId="3" xfId="0" applyNumberFormat="1" applyFont="1" applyFill="1" applyBorder="1" applyAlignment="1" applyProtection="1">
      <alignment horizontal="center" vertical="top" wrapText="1"/>
    </xf>
    <xf numFmtId="4" fontId="31" fillId="0" borderId="3" xfId="0" applyNumberFormat="1" applyFont="1" applyFill="1" applyBorder="1" applyAlignment="1" applyProtection="1">
      <alignment horizontal="right" vertical="top" wrapText="1"/>
    </xf>
    <xf numFmtId="3" fontId="31" fillId="0" borderId="11" xfId="0" applyNumberFormat="1" applyFont="1" applyFill="1" applyBorder="1" applyAlignment="1" applyProtection="1">
      <alignment horizontal="right" vertical="top" wrapText="1"/>
    </xf>
    <xf numFmtId="0" fontId="31" fillId="0" borderId="0" xfId="0" applyNumberFormat="1" applyFont="1" applyFill="1" applyBorder="1" applyAlignment="1" applyProtection="1">
      <alignment horizontal="center" vertical="top" wrapText="1"/>
    </xf>
    <xf numFmtId="0" fontId="31" fillId="0" borderId="0" xfId="0" applyNumberFormat="1" applyFont="1" applyFill="1" applyBorder="1" applyAlignment="1" applyProtection="1">
      <alignment horizontal="right" vertical="top" wrapText="1"/>
    </xf>
    <xf numFmtId="0" fontId="30" fillId="0" borderId="10" xfId="0" applyNumberFormat="1" applyFont="1" applyFill="1" applyBorder="1" applyAlignment="1" applyProtection="1"/>
    <xf numFmtId="0" fontId="31" fillId="0" borderId="3" xfId="0" applyNumberFormat="1" applyFont="1" applyFill="1" applyBorder="1" applyAlignment="1" applyProtection="1">
      <alignment horizontal="right" vertical="top" wrapText="1"/>
    </xf>
    <xf numFmtId="4" fontId="31" fillId="0" borderId="3" xfId="0" applyNumberFormat="1" applyFont="1" applyFill="1" applyBorder="1" applyAlignment="1" applyProtection="1">
      <alignment horizontal="right" vertical="top"/>
    </xf>
    <xf numFmtId="2" fontId="31" fillId="0" borderId="3" xfId="0" applyNumberFormat="1" applyFont="1" applyFill="1" applyBorder="1" applyAlignment="1" applyProtection="1">
      <alignment horizontal="center" vertical="top"/>
    </xf>
    <xf numFmtId="3" fontId="31" fillId="0" borderId="11" xfId="0" applyNumberFormat="1" applyFont="1" applyFill="1" applyBorder="1" applyAlignment="1" applyProtection="1">
      <alignment horizontal="right" vertical="top"/>
    </xf>
    <xf numFmtId="4" fontId="30" fillId="0" borderId="0" xfId="0" applyNumberFormat="1" applyFont="1" applyFill="1" applyBorder="1" applyAlignment="1" applyProtection="1">
      <alignment vertical="top"/>
    </xf>
    <xf numFmtId="2" fontId="30" fillId="0" borderId="0" xfId="0" applyNumberFormat="1" applyFont="1" applyFill="1" applyBorder="1" applyAlignment="1" applyProtection="1">
      <alignment vertical="top"/>
    </xf>
    <xf numFmtId="3" fontId="30" fillId="0" borderId="0" xfId="0" applyNumberFormat="1" applyFont="1" applyFill="1" applyBorder="1" applyAlignment="1" applyProtection="1">
      <alignment vertical="top"/>
    </xf>
    <xf numFmtId="0" fontId="30" fillId="0" borderId="12" xfId="0" applyNumberFormat="1" applyFont="1" applyFill="1" applyBorder="1" applyAlignment="1" applyProtection="1"/>
    <xf numFmtId="4" fontId="30" fillId="0" borderId="0" xfId="0" applyNumberFormat="1" applyFont="1" applyFill="1" applyBorder="1" applyAlignment="1" applyProtection="1">
      <alignment horizontal="right" vertical="top"/>
    </xf>
    <xf numFmtId="2" fontId="30" fillId="0" borderId="0" xfId="0" applyNumberFormat="1" applyFont="1" applyFill="1" applyBorder="1" applyAlignment="1" applyProtection="1">
      <alignment horizontal="center" vertical="top"/>
    </xf>
    <xf numFmtId="3" fontId="30" fillId="0" borderId="13" xfId="0" applyNumberFormat="1" applyFont="1" applyFill="1" applyBorder="1" applyAlignment="1" applyProtection="1">
      <alignment horizontal="right" vertical="top"/>
    </xf>
    <xf numFmtId="0" fontId="31" fillId="0" borderId="0" xfId="0" applyNumberFormat="1" applyFont="1" applyFill="1" applyBorder="1" applyAlignment="1" applyProtection="1">
      <alignment horizontal="left" vertical="top" wrapText="1"/>
    </xf>
    <xf numFmtId="4" fontId="31" fillId="0" borderId="0" xfId="0" applyNumberFormat="1" applyFont="1" applyFill="1" applyBorder="1" applyAlignment="1" applyProtection="1">
      <alignment horizontal="right" vertical="top"/>
    </xf>
    <xf numFmtId="2" fontId="31" fillId="0" borderId="0" xfId="0" applyNumberFormat="1" applyFont="1" applyFill="1" applyBorder="1" applyAlignment="1" applyProtection="1">
      <alignment horizontal="center" vertical="top"/>
    </xf>
    <xf numFmtId="4" fontId="31" fillId="0" borderId="13" xfId="0" applyNumberFormat="1" applyFont="1" applyFill="1" applyBorder="1" applyAlignment="1" applyProtection="1">
      <alignment horizontal="right" vertical="top"/>
    </xf>
    <xf numFmtId="3" fontId="31" fillId="0" borderId="0" xfId="0" applyNumberFormat="1" applyFont="1" applyFill="1" applyBorder="1" applyAlignment="1" applyProtection="1">
      <alignment horizontal="right" vertical="top"/>
    </xf>
    <xf numFmtId="0" fontId="30" fillId="0" borderId="3" xfId="0" applyNumberFormat="1" applyFont="1" applyFill="1" applyBorder="1" applyAlignment="1" applyProtection="1"/>
    <xf numFmtId="0" fontId="35" fillId="0" borderId="2" xfId="0" applyNumberFormat="1" applyFont="1" applyFill="1" applyBorder="1" applyAlignment="1" applyProtection="1">
      <alignment horizontal="center" wrapText="1"/>
    </xf>
    <xf numFmtId="0" fontId="36" fillId="0" borderId="3" xfId="0" applyNumberFormat="1" applyFont="1" applyFill="1" applyBorder="1" applyAlignment="1" applyProtection="1">
      <alignment horizontal="center" vertical="top"/>
    </xf>
    <xf numFmtId="0" fontId="37" fillId="0" borderId="0" xfId="0" applyNumberFormat="1" applyFont="1" applyFill="1" applyBorder="1" applyAlignment="1" applyProtection="1">
      <alignment horizontal="center"/>
    </xf>
    <xf numFmtId="0" fontId="30" fillId="0" borderId="12" xfId="0" applyNumberFormat="1" applyFont="1" applyFill="1" applyBorder="1" applyAlignment="1" applyProtection="1">
      <alignment horizontal="center" vertical="top" wrapText="1"/>
    </xf>
    <xf numFmtId="0" fontId="30" fillId="0" borderId="0" xfId="0" applyNumberFormat="1" applyFont="1" applyFill="1" applyBorder="1" applyAlignment="1" applyProtection="1">
      <alignment horizontal="left" vertical="top" wrapText="1"/>
    </xf>
    <xf numFmtId="0" fontId="31" fillId="0" borderId="3" xfId="0" applyNumberFormat="1" applyFont="1" applyFill="1" applyBorder="1" applyAlignment="1" applyProtection="1">
      <alignment horizontal="left" vertical="top" wrapText="1"/>
    </xf>
    <xf numFmtId="0" fontId="38" fillId="0" borderId="0" xfId="0" applyNumberFormat="1" applyFont="1" applyFill="1" applyBorder="1" applyAlignment="1" applyProtection="1"/>
    <xf numFmtId="0" fontId="35" fillId="0" borderId="2" xfId="0" applyNumberFormat="1" applyFont="1" applyFill="1" applyBorder="1" applyAlignment="1" applyProtection="1">
      <alignment horizontal="center" vertical="center" wrapText="1"/>
    </xf>
    <xf numFmtId="0" fontId="35" fillId="0" borderId="0" xfId="0" applyNumberFormat="1" applyFont="1" applyFill="1" applyBorder="1" applyAlignment="1" applyProtection="1">
      <alignment wrapText="1"/>
    </xf>
    <xf numFmtId="0" fontId="0" fillId="0" borderId="0" xfId="0" applyBorder="1"/>
  </cellXfs>
  <cellStyles count="32">
    <cellStyle name="Акт" xfId="1"/>
    <cellStyle name="АктМТСН" xfId="2"/>
    <cellStyle name="ВедРесурсов" xfId="3"/>
    <cellStyle name="ВедРесурсовАкт" xfId="4"/>
    <cellStyle name="Индексы" xfId="5"/>
    <cellStyle name="Итоги" xfId="6"/>
    <cellStyle name="ИтогоАктБазЦ" xfId="7"/>
    <cellStyle name="ИтогоАктБИМ" xfId="8"/>
    <cellStyle name="ИтогоАктРесМет" xfId="9"/>
    <cellStyle name="ИтогоБазЦ" xfId="10"/>
    <cellStyle name="ИтогоБИМ" xfId="11"/>
    <cellStyle name="ИтогоРесМет" xfId="12"/>
    <cellStyle name="ЛокСмета" xfId="13"/>
    <cellStyle name="ЛокСмМТСН" xfId="14"/>
    <cellStyle name="М29" xfId="15"/>
    <cellStyle name="ОбСмета" xfId="16"/>
    <cellStyle name="Обычный" xfId="0" builtinId="0"/>
    <cellStyle name="Обычный 2" xfId="29"/>
    <cellStyle name="Обычный 2 2" xfId="27"/>
    <cellStyle name="Обычный 25 2" xfId="28"/>
    <cellStyle name="Параметр" xfId="17"/>
    <cellStyle name="ПеременныеСметы" xfId="18"/>
    <cellStyle name="РесСмета" xfId="19"/>
    <cellStyle name="СводВедРес" xfId="20"/>
    <cellStyle name="СводВедРес 2" xfId="30"/>
    <cellStyle name="СводкаСтоимРаб" xfId="21"/>
    <cellStyle name="СводРасч" xfId="22"/>
    <cellStyle name="Титул" xfId="23"/>
    <cellStyle name="Хвост" xfId="24"/>
    <cellStyle name="Ценник" xfId="25"/>
    <cellStyle name="Ценник 2" xfId="31"/>
    <cellStyle name="Экспертиза" xf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2"/>
  <sheetViews>
    <sheetView topLeftCell="A4" workbookViewId="0">
      <selection activeCell="B33" sqref="B33"/>
    </sheetView>
  </sheetViews>
  <sheetFormatPr defaultColWidth="9.140625" defaultRowHeight="15" outlineLevelRow="1" outlineLevelCol="1" x14ac:dyDescent="0.25"/>
  <cols>
    <col min="1" max="1" width="4" style="5" customWidth="1"/>
    <col min="2" max="2" width="36.42578125" style="5" customWidth="1"/>
    <col min="3" max="3" width="6.140625" style="5" customWidth="1"/>
    <col min="4" max="4" width="5.85546875" style="5" customWidth="1"/>
    <col min="5" max="10" width="11.140625" style="5" customWidth="1"/>
    <col min="11" max="11" width="2.42578125" style="5" customWidth="1"/>
    <col min="12" max="12" width="9.5703125" style="5" customWidth="1"/>
    <col min="13" max="13" width="7.5703125" style="5" customWidth="1"/>
    <col min="14" max="14" width="6.85546875" style="5" customWidth="1"/>
    <col min="15" max="15" width="6.7109375" style="5" customWidth="1"/>
    <col min="16" max="16" width="6.85546875" style="5" customWidth="1"/>
    <col min="17" max="17" width="7.28515625" style="5" customWidth="1"/>
    <col min="18" max="18" width="7.5703125" style="5" customWidth="1"/>
    <col min="19" max="19" width="7.5703125" style="5" hidden="1" customWidth="1" outlineLevel="1"/>
    <col min="20" max="20" width="9.140625" style="5" collapsed="1"/>
    <col min="21" max="16384" width="9.140625" style="5"/>
  </cols>
  <sheetData>
    <row r="1" spans="1:19" s="1" customFormat="1" x14ac:dyDescent="0.25"/>
    <row r="2" spans="1:19" s="1" customFormat="1" x14ac:dyDescent="0.25">
      <c r="A2" s="112"/>
      <c r="B2" s="112"/>
      <c r="C2" s="112"/>
      <c r="D2" s="112"/>
      <c r="E2" s="112"/>
      <c r="F2" s="112"/>
      <c r="G2" s="112"/>
      <c r="H2" s="112"/>
      <c r="I2" s="112"/>
    </row>
    <row r="3" spans="1:19" s="1" customFormat="1" ht="18" x14ac:dyDescent="0.25">
      <c r="A3" s="113" t="s">
        <v>73</v>
      </c>
      <c r="B3" s="113"/>
      <c r="C3" s="113"/>
      <c r="D3" s="113"/>
      <c r="E3" s="113"/>
      <c r="F3" s="113"/>
      <c r="G3" s="113"/>
      <c r="H3" s="113"/>
      <c r="I3" s="113"/>
      <c r="J3" s="113"/>
    </row>
    <row r="4" spans="1:19" s="1" customFormat="1" x14ac:dyDescent="0.25">
      <c r="A4" s="111" t="s">
        <v>74</v>
      </c>
      <c r="B4" s="111"/>
      <c r="C4" s="111"/>
      <c r="D4" s="111"/>
      <c r="E4" s="111"/>
      <c r="F4" s="111"/>
      <c r="G4" s="111"/>
      <c r="H4" s="111"/>
      <c r="I4" s="111"/>
      <c r="J4" s="111"/>
    </row>
    <row r="5" spans="1:19" s="1" customFormat="1" x14ac:dyDescent="0.25">
      <c r="G5" s="2"/>
    </row>
    <row r="6" spans="1:19" s="1" customFormat="1" ht="15.75" x14ac:dyDescent="0.25">
      <c r="A6" s="114" t="s">
        <v>75</v>
      </c>
      <c r="B6" s="114"/>
      <c r="C6" s="114"/>
      <c r="D6" s="114"/>
      <c r="E6" s="114"/>
      <c r="F6" s="114"/>
      <c r="G6" s="114"/>
      <c r="H6" s="114"/>
      <c r="I6" s="114"/>
      <c r="J6" s="114"/>
      <c r="K6" s="2"/>
      <c r="L6" s="2"/>
      <c r="M6" s="2"/>
      <c r="N6" s="3"/>
      <c r="O6" s="2"/>
      <c r="P6" s="2"/>
      <c r="Q6" s="2"/>
      <c r="R6" s="2"/>
      <c r="S6" s="2"/>
    </row>
    <row r="7" spans="1:19" ht="72.75" customHeight="1" x14ac:dyDescent="0.25">
      <c r="A7" s="115" t="s">
        <v>76</v>
      </c>
      <c r="B7" s="115"/>
      <c r="C7" s="115"/>
      <c r="D7" s="115"/>
      <c r="E7" s="115"/>
      <c r="F7" s="115"/>
      <c r="G7" s="115"/>
      <c r="H7" s="115"/>
      <c r="I7" s="115"/>
      <c r="J7" s="115"/>
      <c r="K7" s="4"/>
      <c r="L7" s="4"/>
      <c r="M7" s="4"/>
      <c r="N7" s="4"/>
      <c r="O7" s="4"/>
      <c r="P7" s="4"/>
    </row>
    <row r="8" spans="1:19" x14ac:dyDescent="0.25">
      <c r="A8" s="111" t="s">
        <v>77</v>
      </c>
      <c r="B8" s="111"/>
      <c r="C8" s="111"/>
      <c r="D8" s="111"/>
      <c r="E8" s="111"/>
      <c r="F8" s="111"/>
      <c r="G8" s="111"/>
      <c r="H8" s="111"/>
      <c r="I8" s="111"/>
      <c r="J8" s="111"/>
      <c r="K8" s="4"/>
      <c r="L8" s="4"/>
      <c r="M8" s="4"/>
      <c r="N8" s="4"/>
      <c r="O8" s="4"/>
      <c r="P8" s="4"/>
    </row>
    <row r="9" spans="1:19" x14ac:dyDescent="0.25">
      <c r="A9" s="103" t="s">
        <v>78</v>
      </c>
      <c r="B9" s="103"/>
      <c r="C9" s="6"/>
      <c r="D9" s="6"/>
      <c r="E9" s="7" t="s">
        <v>79</v>
      </c>
      <c r="F9" s="8">
        <v>2021</v>
      </c>
      <c r="G9" s="7" t="s">
        <v>80</v>
      </c>
      <c r="H9" s="8">
        <v>2023</v>
      </c>
      <c r="I9" s="4"/>
      <c r="J9" s="9"/>
      <c r="K9" s="4"/>
      <c r="L9" s="10"/>
      <c r="M9" s="11"/>
      <c r="N9" s="12"/>
      <c r="O9" s="13"/>
      <c r="P9" s="10"/>
      <c r="Q9" s="10"/>
      <c r="R9" s="10"/>
      <c r="S9" s="10"/>
    </row>
    <row r="10" spans="1:19" x14ac:dyDescent="0.25">
      <c r="A10" s="7"/>
      <c r="B10" s="4"/>
      <c r="C10" s="4"/>
      <c r="D10" s="4"/>
      <c r="E10" s="4"/>
      <c r="F10" s="4"/>
      <c r="G10" s="4"/>
      <c r="H10" s="104" t="s">
        <v>81</v>
      </c>
      <c r="I10" s="104"/>
      <c r="J10" s="104"/>
      <c r="K10" s="4"/>
      <c r="L10" s="10"/>
      <c r="M10" s="10"/>
      <c r="N10" s="10"/>
      <c r="O10" s="10"/>
      <c r="P10" s="10"/>
      <c r="Q10" s="10"/>
      <c r="R10" s="10"/>
      <c r="S10" s="10"/>
    </row>
    <row r="11" spans="1:19" ht="25.5" x14ac:dyDescent="0.25">
      <c r="A11" s="14" t="s">
        <v>82</v>
      </c>
      <c r="B11" s="105" t="s">
        <v>83</v>
      </c>
      <c r="C11" s="106"/>
      <c r="D11" s="107"/>
      <c r="E11" s="14" t="s">
        <v>84</v>
      </c>
      <c r="F11" s="14" t="s">
        <v>85</v>
      </c>
      <c r="G11" s="14" t="s">
        <v>86</v>
      </c>
      <c r="H11" s="14" t="s">
        <v>87</v>
      </c>
      <c r="I11" s="14" t="s">
        <v>88</v>
      </c>
      <c r="J11" s="15" t="s">
        <v>89</v>
      </c>
      <c r="K11" s="4"/>
    </row>
    <row r="12" spans="1:19" hidden="1" outlineLevel="1" x14ac:dyDescent="0.25">
      <c r="A12" s="14">
        <v>1</v>
      </c>
      <c r="B12" s="98" t="s">
        <v>98</v>
      </c>
      <c r="C12" s="99"/>
      <c r="D12" s="100"/>
      <c r="E12" s="18">
        <v>4558.96346412</v>
      </c>
      <c r="F12" s="18">
        <v>14396.726728799998</v>
      </c>
      <c r="G12" s="19">
        <v>2159.5090093199997</v>
      </c>
      <c r="H12" s="19">
        <v>959.78178191999996</v>
      </c>
      <c r="I12" s="19">
        <v>1919.5635638399999</v>
      </c>
      <c r="J12" s="20">
        <v>23994.544547999998</v>
      </c>
      <c r="K12" s="4"/>
    </row>
    <row r="13" spans="1:19" ht="27" hidden="1" customHeight="1" outlineLevel="1" x14ac:dyDescent="0.25">
      <c r="A13" s="14">
        <v>2</v>
      </c>
      <c r="B13" s="98" t="s">
        <v>99</v>
      </c>
      <c r="C13" s="99"/>
      <c r="D13" s="100"/>
      <c r="E13" s="23">
        <v>8.94</v>
      </c>
      <c r="F13" s="23">
        <v>5.37</v>
      </c>
      <c r="G13" s="23">
        <v>10.62</v>
      </c>
      <c r="H13" s="23">
        <v>21.21</v>
      </c>
      <c r="I13" s="23">
        <v>4.59</v>
      </c>
      <c r="J13" s="23"/>
      <c r="K13" s="4"/>
    </row>
    <row r="14" spans="1:19" ht="27" customHeight="1" collapsed="1" x14ac:dyDescent="0.25">
      <c r="A14" s="14">
        <f>A13+1</f>
        <v>3</v>
      </c>
      <c r="B14" s="98" t="s">
        <v>100</v>
      </c>
      <c r="C14" s="99"/>
      <c r="D14" s="100"/>
      <c r="E14" s="47">
        <f>ССРСС!D52+ССРСС!E52</f>
        <v>6823.1756699999996</v>
      </c>
      <c r="F14" s="47">
        <f>ССРСС!F52</f>
        <v>133076</v>
      </c>
      <c r="G14" s="47">
        <f>(2711.71398+6364.60977)*1.03</f>
        <v>9348.6134624999995</v>
      </c>
      <c r="H14" s="47">
        <f>9044*1.03</f>
        <v>9315.32</v>
      </c>
      <c r="I14" s="47">
        <f>ССРСС!G47*1.03</f>
        <v>10944.5443978</v>
      </c>
      <c r="J14" s="47">
        <f>SUM(E14:I14)</f>
        <v>169507.65353030001</v>
      </c>
      <c r="K14" s="4"/>
      <c r="L14" s="108" t="s">
        <v>90</v>
      </c>
      <c r="M14" s="16" t="s">
        <v>91</v>
      </c>
      <c r="N14" s="16" t="s">
        <v>92</v>
      </c>
      <c r="O14" s="17" t="s">
        <v>93</v>
      </c>
      <c r="P14" s="17" t="s">
        <v>94</v>
      </c>
      <c r="Q14" s="17" t="s">
        <v>95</v>
      </c>
      <c r="R14" s="17" t="s">
        <v>96</v>
      </c>
      <c r="S14" s="17" t="s">
        <v>97</v>
      </c>
    </row>
    <row r="15" spans="1:19" ht="27" customHeight="1" x14ac:dyDescent="0.25">
      <c r="A15" s="14">
        <f>A14+1</f>
        <v>4</v>
      </c>
      <c r="B15" s="98" t="s">
        <v>101</v>
      </c>
      <c r="C15" s="99"/>
      <c r="D15" s="100"/>
      <c r="E15" s="46">
        <f>E14*1.2</f>
        <v>8187.8108039999988</v>
      </c>
      <c r="F15" s="46">
        <f t="shared" ref="F15:H15" si="0">F14*1.2</f>
        <v>159691.19999999998</v>
      </c>
      <c r="G15" s="46">
        <f>G14*1.2</f>
        <v>11218.336154999999</v>
      </c>
      <c r="H15" s="46">
        <f t="shared" si="0"/>
        <v>11178.384</v>
      </c>
      <c r="I15" s="46">
        <f>I14*1.2</f>
        <v>13133.45327736</v>
      </c>
      <c r="J15" s="47">
        <f>SUM(E15:I15)</f>
        <v>203409.18423635999</v>
      </c>
      <c r="K15" s="4"/>
      <c r="L15" s="109"/>
      <c r="M15" s="21">
        <v>43071</v>
      </c>
      <c r="N15" s="21">
        <v>43437</v>
      </c>
      <c r="O15" s="22">
        <v>43803</v>
      </c>
      <c r="P15" s="22">
        <v>44170</v>
      </c>
      <c r="Q15" s="22">
        <v>44536</v>
      </c>
      <c r="R15" s="22">
        <v>44902</v>
      </c>
      <c r="S15" s="22">
        <v>45268</v>
      </c>
    </row>
    <row r="16" spans="1:19" ht="27" customHeight="1" x14ac:dyDescent="0.25">
      <c r="A16" s="14">
        <v>5</v>
      </c>
      <c r="B16" s="98" t="s">
        <v>102</v>
      </c>
      <c r="C16" s="99"/>
      <c r="D16" s="100"/>
      <c r="E16" s="23"/>
      <c r="F16" s="23"/>
      <c r="G16" s="23"/>
      <c r="H16" s="23"/>
      <c r="I16" s="28"/>
      <c r="J16" s="29">
        <v>0</v>
      </c>
      <c r="K16" s="4"/>
      <c r="L16" s="110"/>
      <c r="M16" s="24">
        <v>100</v>
      </c>
      <c r="N16" s="24">
        <v>100</v>
      </c>
      <c r="O16" s="24">
        <v>100</v>
      </c>
      <c r="P16" s="24">
        <v>105.1</v>
      </c>
      <c r="Q16" s="24">
        <v>104.8</v>
      </c>
      <c r="R16" s="24">
        <v>104.7</v>
      </c>
      <c r="S16" s="24">
        <v>1</v>
      </c>
    </row>
    <row r="17" spans="1:19" ht="27" customHeight="1" x14ac:dyDescent="0.25">
      <c r="A17" s="14">
        <v>6</v>
      </c>
      <c r="B17" s="98" t="s">
        <v>103</v>
      </c>
      <c r="C17" s="99"/>
      <c r="D17" s="100"/>
      <c r="E17" s="30">
        <f>E15-E16</f>
        <v>8187.8108039999988</v>
      </c>
      <c r="F17" s="30">
        <f t="shared" ref="F17:G17" si="1">F15-F16</f>
        <v>159691.19999999998</v>
      </c>
      <c r="G17" s="30">
        <f t="shared" si="1"/>
        <v>11218.336154999999</v>
      </c>
      <c r="H17" s="30">
        <f>H15-H16</f>
        <v>11178.384</v>
      </c>
      <c r="I17" s="30">
        <f>I15-I16</f>
        <v>13133.45327736</v>
      </c>
      <c r="J17" s="31">
        <f>J15-J16</f>
        <v>203409.18423635999</v>
      </c>
      <c r="K17" s="4"/>
      <c r="L17" s="25"/>
      <c r="M17" s="26"/>
      <c r="N17" s="26"/>
      <c r="O17" s="27"/>
      <c r="P17" s="27"/>
      <c r="Q17" s="27"/>
      <c r="R17" s="27"/>
      <c r="S17" s="27"/>
    </row>
    <row r="18" spans="1:19" ht="15" customHeight="1" x14ac:dyDescent="0.25">
      <c r="A18" s="14">
        <v>7</v>
      </c>
      <c r="B18" s="98" t="s">
        <v>104</v>
      </c>
      <c r="C18" s="99"/>
      <c r="D18" s="100"/>
      <c r="E18" s="31">
        <f t="shared" ref="E18:I18" si="2">SUM(E19:E25)</f>
        <v>100</v>
      </c>
      <c r="F18" s="31">
        <f t="shared" si="2"/>
        <v>100</v>
      </c>
      <c r="G18" s="31">
        <f t="shared" si="2"/>
        <v>100</v>
      </c>
      <c r="H18" s="31">
        <f>SUM(H19:H25)</f>
        <v>100</v>
      </c>
      <c r="I18" s="31">
        <f t="shared" si="2"/>
        <v>100</v>
      </c>
      <c r="J18" s="31">
        <f>SUM(J19:J25)</f>
        <v>0</v>
      </c>
      <c r="K18" s="4"/>
      <c r="L18" s="25"/>
      <c r="M18" s="26"/>
      <c r="N18" s="26"/>
      <c r="O18" s="27"/>
      <c r="P18" s="27"/>
      <c r="Q18" s="27"/>
      <c r="R18" s="27"/>
      <c r="S18" s="27"/>
    </row>
    <row r="19" spans="1:19" x14ac:dyDescent="0.25">
      <c r="A19" s="32" t="s">
        <v>105</v>
      </c>
      <c r="B19" s="98" t="s">
        <v>106</v>
      </c>
      <c r="C19" s="99"/>
      <c r="D19" s="33">
        <v>2018</v>
      </c>
      <c r="E19" s="34">
        <f t="shared" ref="E19:I25" si="3">IF($H$9=$D19,100,0)</f>
        <v>0</v>
      </c>
      <c r="F19" s="34">
        <f t="shared" si="3"/>
        <v>0</v>
      </c>
      <c r="G19" s="34">
        <f t="shared" si="3"/>
        <v>0</v>
      </c>
      <c r="H19" s="34">
        <f t="shared" si="3"/>
        <v>0</v>
      </c>
      <c r="I19" s="34">
        <f t="shared" si="3"/>
        <v>0</v>
      </c>
      <c r="J19" s="34"/>
      <c r="K19" s="4"/>
      <c r="L19" s="25"/>
      <c r="M19" s="26"/>
      <c r="N19" s="26"/>
      <c r="O19" s="27"/>
      <c r="P19" s="27"/>
      <c r="Q19" s="27"/>
      <c r="R19" s="27"/>
      <c r="S19" s="27"/>
    </row>
    <row r="20" spans="1:19" x14ac:dyDescent="0.25">
      <c r="A20" s="32" t="s">
        <v>107</v>
      </c>
      <c r="B20" s="98" t="s">
        <v>106</v>
      </c>
      <c r="C20" s="99"/>
      <c r="D20" s="33">
        <v>2019</v>
      </c>
      <c r="E20" s="34">
        <f t="shared" si="3"/>
        <v>0</v>
      </c>
      <c r="F20" s="34">
        <f t="shared" si="3"/>
        <v>0</v>
      </c>
      <c r="G20" s="34">
        <f t="shared" si="3"/>
        <v>0</v>
      </c>
      <c r="H20" s="34">
        <f t="shared" si="3"/>
        <v>0</v>
      </c>
      <c r="I20" s="34">
        <f t="shared" si="3"/>
        <v>0</v>
      </c>
      <c r="J20" s="34"/>
      <c r="K20" s="4"/>
      <c r="L20" s="25"/>
      <c r="M20" s="35"/>
      <c r="N20" s="26"/>
      <c r="O20" s="27"/>
      <c r="P20" s="27"/>
      <c r="Q20" s="27"/>
      <c r="R20" s="27"/>
      <c r="S20" s="27"/>
    </row>
    <row r="21" spans="1:19" x14ac:dyDescent="0.25">
      <c r="A21" s="32" t="s">
        <v>108</v>
      </c>
      <c r="B21" s="101" t="s">
        <v>106</v>
      </c>
      <c r="C21" s="102"/>
      <c r="D21" s="36">
        <v>2020</v>
      </c>
      <c r="E21" s="37">
        <f>IF($H$9=$D21,100,0)</f>
        <v>0</v>
      </c>
      <c r="F21" s="37">
        <f t="shared" si="3"/>
        <v>0</v>
      </c>
      <c r="G21" s="37">
        <f t="shared" si="3"/>
        <v>0</v>
      </c>
      <c r="H21" s="37">
        <f t="shared" si="3"/>
        <v>0</v>
      </c>
      <c r="I21" s="37">
        <f t="shared" si="3"/>
        <v>0</v>
      </c>
      <c r="J21" s="37"/>
      <c r="K21" s="4"/>
      <c r="L21" s="25"/>
      <c r="M21" s="26"/>
      <c r="N21" s="26"/>
      <c r="O21" s="27"/>
      <c r="P21" s="27"/>
      <c r="Q21" s="27"/>
      <c r="R21" s="27"/>
      <c r="S21" s="27"/>
    </row>
    <row r="22" spans="1:19" x14ac:dyDescent="0.25">
      <c r="A22" s="32" t="s">
        <v>109</v>
      </c>
      <c r="B22" s="98" t="s">
        <v>106</v>
      </c>
      <c r="C22" s="99"/>
      <c r="D22" s="33">
        <v>2021</v>
      </c>
      <c r="E22" s="34">
        <f t="shared" si="3"/>
        <v>0</v>
      </c>
      <c r="F22" s="34">
        <f t="shared" si="3"/>
        <v>0</v>
      </c>
      <c r="G22" s="34">
        <f t="shared" si="3"/>
        <v>0</v>
      </c>
      <c r="H22" s="34">
        <f t="shared" si="3"/>
        <v>0</v>
      </c>
      <c r="I22" s="34">
        <v>100</v>
      </c>
      <c r="J22" s="34"/>
      <c r="K22" s="4"/>
      <c r="L22" s="25"/>
      <c r="M22" s="26"/>
      <c r="N22" s="26"/>
      <c r="O22" s="27"/>
      <c r="P22" s="27"/>
      <c r="Q22" s="27"/>
      <c r="R22" s="27"/>
      <c r="S22" s="27"/>
    </row>
    <row r="23" spans="1:19" x14ac:dyDescent="0.25">
      <c r="A23" s="32" t="s">
        <v>110</v>
      </c>
      <c r="B23" s="98" t="s">
        <v>106</v>
      </c>
      <c r="C23" s="99"/>
      <c r="D23" s="33">
        <v>2022</v>
      </c>
      <c r="E23" s="34">
        <v>47</v>
      </c>
      <c r="F23" s="34">
        <v>47</v>
      </c>
      <c r="G23" s="34">
        <v>47</v>
      </c>
      <c r="H23" s="34">
        <v>47</v>
      </c>
      <c r="I23" s="34">
        <v>0</v>
      </c>
      <c r="J23" s="34"/>
      <c r="K23" s="4"/>
      <c r="L23" s="25"/>
      <c r="M23" s="26"/>
      <c r="N23" s="26"/>
      <c r="O23" s="27"/>
      <c r="P23" s="27"/>
      <c r="Q23" s="27"/>
      <c r="R23" s="27"/>
      <c r="S23" s="27"/>
    </row>
    <row r="24" spans="1:19" x14ac:dyDescent="0.25">
      <c r="A24" s="32" t="s">
        <v>111</v>
      </c>
      <c r="B24" s="98" t="s">
        <v>106</v>
      </c>
      <c r="C24" s="99"/>
      <c r="D24" s="33">
        <v>2023</v>
      </c>
      <c r="E24" s="34">
        <v>53</v>
      </c>
      <c r="F24" s="34">
        <v>53</v>
      </c>
      <c r="G24" s="34">
        <v>53</v>
      </c>
      <c r="H24" s="34">
        <v>53</v>
      </c>
      <c r="I24" s="34">
        <v>0</v>
      </c>
      <c r="J24" s="34"/>
      <c r="K24" s="4"/>
      <c r="L24" s="25"/>
      <c r="M24" s="26"/>
      <c r="N24" s="26"/>
      <c r="O24" s="27"/>
      <c r="P24" s="27"/>
      <c r="Q24" s="27"/>
      <c r="R24" s="27"/>
      <c r="S24" s="27"/>
    </row>
    <row r="25" spans="1:19" x14ac:dyDescent="0.25">
      <c r="A25" s="32" t="s">
        <v>112</v>
      </c>
      <c r="B25" s="98" t="s">
        <v>106</v>
      </c>
      <c r="C25" s="99"/>
      <c r="D25" s="33">
        <v>2024</v>
      </c>
      <c r="E25" s="34">
        <f t="shared" si="3"/>
        <v>0</v>
      </c>
      <c r="F25" s="34">
        <f t="shared" si="3"/>
        <v>0</v>
      </c>
      <c r="G25" s="34">
        <f t="shared" si="3"/>
        <v>0</v>
      </c>
      <c r="H25" s="34">
        <f t="shared" si="3"/>
        <v>0</v>
      </c>
      <c r="I25" s="34">
        <f t="shared" si="3"/>
        <v>0</v>
      </c>
      <c r="J25" s="34"/>
      <c r="K25" s="4"/>
      <c r="L25" s="25"/>
      <c r="M25" s="26"/>
      <c r="N25" s="26"/>
      <c r="O25" s="27"/>
      <c r="P25" s="27"/>
      <c r="Q25" s="27"/>
      <c r="R25" s="27"/>
      <c r="S25" s="27"/>
    </row>
    <row r="26" spans="1:19" ht="24" customHeight="1" x14ac:dyDescent="0.25">
      <c r="A26" s="32"/>
      <c r="B26" s="92" t="s">
        <v>113</v>
      </c>
      <c r="C26" s="93"/>
      <c r="D26" s="94"/>
      <c r="E26" s="38">
        <f>E16+E17*((E19/E18*($M$16+100)/200+E20/E18*($N$16+100)/200*$M$16/100+E21/E18*($O$16+100)/200*$N$16/100*$M$16/100+E22/E18*($P$16+100)/200*$O$16/100*$N$16/100*$M$16/100+E23/E18*($Q$16+100)/200*$P$16/100*$O$16/100*$N$16/100*$M$16/100+E24/E18*($R$16+100)/200*$Q$16/100*$P$16/100*$O$16/100*$N$16/100*$M$16/100+E25/E18*($S$16+100)/200*$R$16/100*$Q$16/100*$P$16/100*$O$16/100*$N$16/100*$M$16/100))</f>
        <v>9033.7038125537474</v>
      </c>
      <c r="F26" s="38">
        <f>F16+F17*((F19/F18*($M$16+100)/200+F20/F18*($N$16+100)/200*$M$16/100+F21/F18*($O$16+100)/200*$N$16/100*$M$16/100+F22/F18*($P$16+100)/200*$O$16/100*$N$16/100*$M$16/100+F23/F18*($Q$16+100)/200*$P$16/100*$O$16/100*$N$16/100*$M$16/100+F24/F18*($R$16+100)/200*$Q$16/100*$P$16/100*$O$16/100*$N$16/100*$M$16/100+F25/F18*($S$16+100)/200*$R$16/100*$Q$16/100*$P$16/100*$O$16/100*$N$16/100*$M$16/100))</f>
        <v>176189.09825890537</v>
      </c>
      <c r="G26" s="38">
        <f>G16+G17*((G19/G18*($M$16+100)/200+G20/G18*($N$16+100)/200*$M$16/100+G21/G18*($O$16+100)/200*$N$16/100*$M$16/100+G22/G18*($P$16+100)/200*$O$16/100*$N$16/100*$M$16/100+G23/G18*($Q$16+100)/200*$P$16/100*$O$16/100*$N$16/100*$M$16/100+G24/G18*($R$16+100)/200*$Q$16/100*$P$16/100*$O$16/100*$N$16/100*$M$16/100+G25/G18*($S$16+100)/200*$R$16/100*$Q$16/100*$P$16/100*$O$16/100*$N$16/100*$M$16/100))</f>
        <v>12377.316540389989</v>
      </c>
      <c r="H26" s="38">
        <f>H16+H17*((H19/H18*($M$16+100)/200+H20/H18*($N$16+100)/200*$M$16/100+H21/H18*($O$16+100)/200*$N$16/100*$M$16/100+H22/H18*($P$16+100)/200*$O$16/100*$N$16/100*$M$16/100+H23/H18*($Q$16+100)/200*$P$16/100*$O$16/100*$N$16/100*$M$16/100+H24/H18*($R$16+100)/200*$Q$16/100*$P$16/100*$O$16/100*$N$16/100*$M$16/100+H25/H18*($S$16+100)/200*$R$16/100*$Q$16/100*$P$16/100*$O$16/100*$N$16/100*$M$16/100))</f>
        <v>12333.236878123378</v>
      </c>
      <c r="I26" s="38">
        <f>I16+I17*((I19/I18*($M$16+100)/200+I20/I18*($N$16+100)/200*$M$16/100+I21/I18*($O$16+100)/200*$N$16/100*$M$16/100+I22/I18*($P$16+100)/200*$O$16/100*$N$16/100*$M$16/100+I23/I18*($Q$16+100)/200*$P$16/100*$O$16/100*$N$16/100*$M$16/100+I24/I18*($R$16+100)/200*$Q$16/100*$P$16/100*$O$16/100*$N$16/100*$M$16/100+I25/I18*($S$16+100)/200*$R$16/100*$Q$16/100*$P$16/100*$O$16/100*$N$16/100*$M$16/100))</f>
        <v>13468.356335932682</v>
      </c>
      <c r="J26" s="38">
        <f>SUM(E26:I26)</f>
        <v>223401.71182590516</v>
      </c>
      <c r="K26" s="4"/>
      <c r="L26" s="26"/>
      <c r="M26" s="26"/>
      <c r="N26" s="27"/>
      <c r="O26" s="27"/>
      <c r="P26" s="27"/>
      <c r="Q26" s="27"/>
      <c r="R26" s="27"/>
    </row>
    <row r="27" spans="1:19" ht="21.75" customHeight="1" x14ac:dyDescent="0.25">
      <c r="A27" s="39"/>
      <c r="B27" s="95" t="s">
        <v>114</v>
      </c>
      <c r="C27" s="96"/>
      <c r="D27" s="97"/>
      <c r="E27" s="38">
        <f>E26/1.2</f>
        <v>7528.0865104614568</v>
      </c>
      <c r="F27" s="38">
        <f t="shared" ref="F27:J27" si="4">F26/1.2</f>
        <v>146824.24854908782</v>
      </c>
      <c r="G27" s="38">
        <f t="shared" si="4"/>
        <v>10314.430450324991</v>
      </c>
      <c r="H27" s="38">
        <f t="shared" si="4"/>
        <v>10277.697398436148</v>
      </c>
      <c r="I27" s="38">
        <f t="shared" si="4"/>
        <v>11223.630279943902</v>
      </c>
      <c r="J27" s="38">
        <f t="shared" si="4"/>
        <v>186168.09318825431</v>
      </c>
      <c r="K27" s="4"/>
      <c r="L27" s="40"/>
      <c r="M27" s="10"/>
      <c r="N27" s="10"/>
      <c r="O27" s="10"/>
      <c r="P27" s="10"/>
      <c r="Q27" s="10"/>
      <c r="R27" s="10"/>
      <c r="S27" s="10"/>
    </row>
    <row r="28" spans="1:19" x14ac:dyDescent="0.25">
      <c r="J28" s="41"/>
      <c r="K28" s="4"/>
      <c r="L28" s="42"/>
      <c r="M28" s="10"/>
      <c r="N28" s="10"/>
      <c r="O28" s="10"/>
      <c r="P28" s="10"/>
      <c r="Q28" s="10"/>
      <c r="R28" s="10"/>
      <c r="S28" s="10"/>
    </row>
    <row r="30" spans="1:19" x14ac:dyDescent="0.25">
      <c r="A30" s="43"/>
      <c r="B30" s="91"/>
      <c r="C30" s="91"/>
      <c r="D30" s="91"/>
      <c r="E30" s="91"/>
      <c r="F30" s="91"/>
      <c r="G30" s="91"/>
      <c r="H30" s="91"/>
      <c r="I30" s="91"/>
      <c r="J30" s="91"/>
    </row>
    <row r="31" spans="1:19" x14ac:dyDescent="0.25">
      <c r="B31" s="75" t="s">
        <v>115</v>
      </c>
      <c r="C31" s="75"/>
      <c r="D31" s="75"/>
      <c r="E31" s="75"/>
      <c r="F31" s="75"/>
      <c r="G31" s="76" t="s">
        <v>116</v>
      </c>
      <c r="H31" s="76"/>
    </row>
    <row r="32" spans="1:19" ht="15" customHeight="1" x14ac:dyDescent="0.25">
      <c r="B32" s="91"/>
      <c r="C32" s="91"/>
      <c r="D32" s="91"/>
      <c r="E32" s="91"/>
      <c r="F32" s="91"/>
      <c r="G32" s="91"/>
      <c r="H32" s="91"/>
      <c r="I32" s="91"/>
      <c r="J32" s="91"/>
      <c r="K32" s="44"/>
      <c r="L32" s="44"/>
      <c r="M32" s="44"/>
      <c r="N32" s="45"/>
      <c r="O32" s="91"/>
      <c r="P32" s="91"/>
      <c r="Q32" s="91"/>
      <c r="R32" s="91"/>
      <c r="S32" s="91"/>
    </row>
  </sheetData>
  <mergeCells count="31">
    <mergeCell ref="A8:J8"/>
    <mergeCell ref="A2:I2"/>
    <mergeCell ref="A3:J3"/>
    <mergeCell ref="A4:J4"/>
    <mergeCell ref="A6:J6"/>
    <mergeCell ref="A7:J7"/>
    <mergeCell ref="A9:B9"/>
    <mergeCell ref="H10:J10"/>
    <mergeCell ref="B11:D11"/>
    <mergeCell ref="L14:L16"/>
    <mergeCell ref="B12:D12"/>
    <mergeCell ref="B13:D13"/>
    <mergeCell ref="B25:C25"/>
    <mergeCell ref="B14:D14"/>
    <mergeCell ref="B15:D15"/>
    <mergeCell ref="B16:D16"/>
    <mergeCell ref="B17:D17"/>
    <mergeCell ref="B18:D18"/>
    <mergeCell ref="B19:C19"/>
    <mergeCell ref="B20:C20"/>
    <mergeCell ref="B21:C21"/>
    <mergeCell ref="B22:C22"/>
    <mergeCell ref="B23:C23"/>
    <mergeCell ref="B24:C24"/>
    <mergeCell ref="O32:S32"/>
    <mergeCell ref="B26:D26"/>
    <mergeCell ref="B27:D27"/>
    <mergeCell ref="B30:J30"/>
    <mergeCell ref="B31:F31"/>
    <mergeCell ref="G31:H31"/>
    <mergeCell ref="B32:J3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1">
    <pageSetUpPr fitToPage="1"/>
  </sheetPr>
  <dimension ref="A1:P64"/>
  <sheetViews>
    <sheetView showGridLines="0" tabSelected="1" topLeftCell="A43" zoomScaleNormal="100" workbookViewId="0">
      <selection activeCell="L21" sqref="L21"/>
    </sheetView>
  </sheetViews>
  <sheetFormatPr defaultRowHeight="12.75" x14ac:dyDescent="0.2"/>
  <cols>
    <col min="1" max="1" width="5.28515625" customWidth="1"/>
    <col min="2" max="2" width="16.5703125" customWidth="1"/>
    <col min="3" max="3" width="37.7109375" customWidth="1"/>
    <col min="4" max="8" width="16.7109375" customWidth="1"/>
    <col min="12" max="12" width="15.140625" customWidth="1"/>
  </cols>
  <sheetData>
    <row r="1" spans="1:16" x14ac:dyDescent="0.2">
      <c r="A1" s="49"/>
      <c r="B1" s="49"/>
      <c r="C1" s="49"/>
      <c r="D1" s="49"/>
      <c r="E1" s="49"/>
      <c r="F1" s="49"/>
      <c r="G1" s="49"/>
      <c r="H1" s="62" t="s">
        <v>7</v>
      </c>
    </row>
    <row r="2" spans="1:16" x14ac:dyDescent="0.2">
      <c r="A2" s="50"/>
      <c r="B2" s="51"/>
      <c r="C2" s="52"/>
      <c r="D2" s="53"/>
      <c r="E2" s="53"/>
      <c r="F2" s="53"/>
      <c r="G2" s="53"/>
      <c r="H2" s="62" t="s">
        <v>6</v>
      </c>
    </row>
    <row r="3" spans="1:16" ht="32.25" customHeight="1" x14ac:dyDescent="0.2">
      <c r="A3" s="50"/>
      <c r="B3" s="63" t="s">
        <v>0</v>
      </c>
      <c r="C3" s="77"/>
      <c r="D3" s="77"/>
      <c r="E3" s="77"/>
      <c r="F3" s="77"/>
      <c r="G3" s="77"/>
      <c r="H3" s="53"/>
    </row>
    <row r="4" spans="1:16" x14ac:dyDescent="0.2">
      <c r="A4" s="50"/>
      <c r="B4" s="51"/>
      <c r="C4" s="80" t="s">
        <v>1</v>
      </c>
      <c r="D4" s="80"/>
      <c r="E4" s="80"/>
      <c r="F4" s="80"/>
      <c r="G4" s="80"/>
      <c r="H4" s="53"/>
    </row>
    <row r="5" spans="1:16" x14ac:dyDescent="0.2">
      <c r="A5" s="50"/>
      <c r="B5" s="51" t="s">
        <v>8</v>
      </c>
      <c r="C5" s="56"/>
      <c r="D5" s="53"/>
      <c r="E5" s="54"/>
      <c r="F5" s="53"/>
      <c r="G5" s="53"/>
      <c r="H5" s="53"/>
    </row>
    <row r="6" spans="1:16" x14ac:dyDescent="0.2">
      <c r="A6" s="50"/>
      <c r="B6" s="51"/>
      <c r="C6" s="52"/>
      <c r="D6" s="53"/>
      <c r="E6" s="54"/>
      <c r="F6" s="53"/>
      <c r="G6" s="53"/>
      <c r="H6" s="53"/>
    </row>
    <row r="7" spans="1:16" ht="13.5" x14ac:dyDescent="0.2">
      <c r="A7" s="50"/>
      <c r="B7" s="64" t="s">
        <v>117</v>
      </c>
      <c r="C7" s="65"/>
      <c r="D7" s="66"/>
      <c r="E7" s="67"/>
      <c r="F7" s="66"/>
      <c r="G7" s="66"/>
      <c r="H7" s="53"/>
    </row>
    <row r="8" spans="1:16" ht="27.75" customHeight="1" x14ac:dyDescent="0.2">
      <c r="A8" s="50"/>
      <c r="B8" s="51"/>
      <c r="C8" s="81"/>
      <c r="D8" s="81"/>
      <c r="E8" s="81"/>
      <c r="F8" s="81"/>
      <c r="G8" s="81"/>
      <c r="H8" s="53"/>
    </row>
    <row r="9" spans="1:16" x14ac:dyDescent="0.2">
      <c r="A9" s="50"/>
      <c r="B9" s="51"/>
      <c r="C9" s="80" t="s">
        <v>2</v>
      </c>
      <c r="D9" s="80"/>
      <c r="E9" s="80"/>
      <c r="F9" s="80"/>
      <c r="G9" s="80"/>
      <c r="H9" s="53"/>
    </row>
    <row r="10" spans="1:16" x14ac:dyDescent="0.2">
      <c r="A10" s="50"/>
      <c r="B10" s="51"/>
      <c r="C10" s="52"/>
      <c r="D10" s="53"/>
      <c r="E10" s="54"/>
      <c r="F10" s="53"/>
      <c r="G10" s="53"/>
      <c r="H10" s="53"/>
    </row>
    <row r="11" spans="1:16" x14ac:dyDescent="0.2">
      <c r="A11" s="50"/>
      <c r="B11" s="51"/>
      <c r="C11" s="52"/>
      <c r="D11" s="55"/>
      <c r="E11" s="55"/>
      <c r="F11" s="55"/>
      <c r="G11" s="55"/>
      <c r="H11" s="53"/>
    </row>
    <row r="12" spans="1:16" x14ac:dyDescent="0.2">
      <c r="A12" s="50"/>
      <c r="B12" s="51"/>
      <c r="C12" s="52"/>
      <c r="D12" s="68" t="s">
        <v>9</v>
      </c>
      <c r="E12" s="55"/>
      <c r="F12" s="55"/>
      <c r="G12" s="53"/>
      <c r="H12" s="53"/>
    </row>
    <row r="13" spans="1:16" ht="62.25" customHeight="1" x14ac:dyDescent="0.2">
      <c r="A13" s="50"/>
      <c r="B13" s="204" t="s">
        <v>76</v>
      </c>
      <c r="C13" s="204"/>
      <c r="D13" s="204"/>
      <c r="E13" s="204"/>
      <c r="F13" s="204"/>
      <c r="G13" s="204"/>
      <c r="H13" s="205"/>
      <c r="I13" s="205"/>
      <c r="J13" s="205"/>
      <c r="K13" s="205"/>
      <c r="L13" s="205"/>
      <c r="M13" s="205"/>
      <c r="N13" s="205"/>
      <c r="O13" s="205"/>
      <c r="P13" s="206"/>
    </row>
    <row r="14" spans="1:16" x14ac:dyDescent="0.2">
      <c r="A14" s="50"/>
      <c r="B14" s="51"/>
      <c r="C14" s="88" t="s">
        <v>3</v>
      </c>
      <c r="D14" s="88"/>
      <c r="E14" s="88"/>
      <c r="F14" s="88"/>
      <c r="G14" s="88"/>
      <c r="H14" s="53"/>
    </row>
    <row r="15" spans="1:16" x14ac:dyDescent="0.2">
      <c r="A15" s="50"/>
      <c r="B15" s="51"/>
      <c r="C15" s="52"/>
      <c r="D15" s="55"/>
      <c r="E15" s="55"/>
      <c r="F15" s="55"/>
      <c r="G15" s="55"/>
      <c r="H15" s="53"/>
    </row>
    <row r="16" spans="1:16" x14ac:dyDescent="0.2">
      <c r="A16" s="50"/>
      <c r="B16" s="69" t="s">
        <v>126</v>
      </c>
      <c r="C16" s="52"/>
      <c r="D16" s="57"/>
      <c r="E16" s="53"/>
      <c r="F16" s="53"/>
      <c r="G16" s="53"/>
      <c r="H16" s="53"/>
    </row>
    <row r="17" spans="1:8" x14ac:dyDescent="0.2">
      <c r="A17" s="50"/>
      <c r="B17" s="51"/>
      <c r="C17" s="52"/>
      <c r="D17" s="53"/>
      <c r="E17" s="53"/>
      <c r="F17" s="53"/>
      <c r="G17" s="53"/>
      <c r="H17" s="53"/>
    </row>
    <row r="18" spans="1:8" ht="12.75" customHeight="1" x14ac:dyDescent="0.2">
      <c r="A18" s="78" t="s">
        <v>4</v>
      </c>
      <c r="B18" s="79" t="s">
        <v>10</v>
      </c>
      <c r="C18" s="78" t="s">
        <v>11</v>
      </c>
      <c r="D18" s="82" t="s">
        <v>16</v>
      </c>
      <c r="E18" s="83"/>
      <c r="F18" s="83"/>
      <c r="G18" s="83"/>
      <c r="H18" s="84"/>
    </row>
    <row r="19" spans="1:8" ht="27.75" customHeight="1" x14ac:dyDescent="0.2">
      <c r="A19" s="78"/>
      <c r="B19" s="79"/>
      <c r="C19" s="78"/>
      <c r="D19" s="78" t="s">
        <v>12</v>
      </c>
      <c r="E19" s="78" t="s">
        <v>5</v>
      </c>
      <c r="F19" s="78" t="s">
        <v>13</v>
      </c>
      <c r="G19" s="78" t="s">
        <v>14</v>
      </c>
      <c r="H19" s="85" t="s">
        <v>15</v>
      </c>
    </row>
    <row r="20" spans="1:8" ht="27.75" customHeight="1" x14ac:dyDescent="0.2">
      <c r="A20" s="78"/>
      <c r="B20" s="79"/>
      <c r="C20" s="78"/>
      <c r="D20" s="78"/>
      <c r="E20" s="78"/>
      <c r="F20" s="78"/>
      <c r="G20" s="78"/>
      <c r="H20" s="86"/>
    </row>
    <row r="21" spans="1:8" ht="27.75" customHeight="1" x14ac:dyDescent="0.2">
      <c r="A21" s="78"/>
      <c r="B21" s="79"/>
      <c r="C21" s="78"/>
      <c r="D21" s="78"/>
      <c r="E21" s="78"/>
      <c r="F21" s="78"/>
      <c r="G21" s="78"/>
      <c r="H21" s="87"/>
    </row>
    <row r="22" spans="1:8" x14ac:dyDescent="0.2">
      <c r="A22" s="70">
        <v>1</v>
      </c>
      <c r="B22" s="70">
        <v>2</v>
      </c>
      <c r="C22" s="70">
        <v>3</v>
      </c>
      <c r="D22" s="70">
        <v>4</v>
      </c>
      <c r="E22" s="70">
        <v>5</v>
      </c>
      <c r="F22" s="70">
        <v>6</v>
      </c>
      <c r="G22" s="70">
        <v>7</v>
      </c>
      <c r="H22" s="70">
        <v>8</v>
      </c>
    </row>
    <row r="23" spans="1:8" ht="21" customHeight="1" x14ac:dyDescent="0.2">
      <c r="A23" s="89" t="s">
        <v>17</v>
      </c>
      <c r="B23" s="90"/>
      <c r="C23" s="90"/>
      <c r="D23" s="90"/>
      <c r="E23" s="90"/>
      <c r="F23" s="90"/>
      <c r="G23" s="90"/>
      <c r="H23" s="90"/>
    </row>
    <row r="24" spans="1:8" ht="25.5" x14ac:dyDescent="0.2">
      <c r="A24" s="71">
        <v>1</v>
      </c>
      <c r="B24" s="72" t="s">
        <v>18</v>
      </c>
      <c r="C24" s="73" t="s">
        <v>19</v>
      </c>
      <c r="D24" s="74">
        <v>5494.25</v>
      </c>
      <c r="E24" s="74">
        <v>34.984999999999999</v>
      </c>
      <c r="F24" s="74"/>
      <c r="G24" s="74"/>
      <c r="H24" s="74">
        <v>5529.2349999999997</v>
      </c>
    </row>
    <row r="25" spans="1:8" x14ac:dyDescent="0.2">
      <c r="A25" s="71">
        <v>2</v>
      </c>
      <c r="B25" s="72" t="s">
        <v>20</v>
      </c>
      <c r="C25" s="73" t="s">
        <v>21</v>
      </c>
      <c r="D25" s="74"/>
      <c r="E25" s="74">
        <v>774.83500000000004</v>
      </c>
      <c r="F25" s="74">
        <v>124500</v>
      </c>
      <c r="G25" s="74"/>
      <c r="H25" s="74">
        <v>125274.83500000001</v>
      </c>
    </row>
    <row r="26" spans="1:8" ht="38.25" x14ac:dyDescent="0.2">
      <c r="A26" s="71">
        <v>3</v>
      </c>
      <c r="B26" s="72" t="s">
        <v>22</v>
      </c>
      <c r="C26" s="73" t="s">
        <v>23</v>
      </c>
      <c r="D26" s="74"/>
      <c r="E26" s="74">
        <v>81.629000000000005</v>
      </c>
      <c r="F26" s="74">
        <v>4700</v>
      </c>
      <c r="G26" s="74"/>
      <c r="H26" s="74">
        <v>4781.6289999999999</v>
      </c>
    </row>
    <row r="27" spans="1:8" ht="25.5" x14ac:dyDescent="0.2">
      <c r="A27" s="71"/>
      <c r="B27" s="72" t="s">
        <v>24</v>
      </c>
      <c r="C27" s="73" t="s">
        <v>25</v>
      </c>
      <c r="D27" s="74">
        <v>5494.25</v>
      </c>
      <c r="E27" s="74">
        <v>891.44899999999996</v>
      </c>
      <c r="F27" s="74">
        <v>129200</v>
      </c>
      <c r="G27" s="74"/>
      <c r="H27" s="74">
        <v>135585.69899999999</v>
      </c>
    </row>
    <row r="28" spans="1:8" ht="21" customHeight="1" x14ac:dyDescent="0.2">
      <c r="A28" s="89" t="s">
        <v>26</v>
      </c>
      <c r="B28" s="90"/>
      <c r="C28" s="90"/>
      <c r="D28" s="90"/>
      <c r="E28" s="90"/>
      <c r="F28" s="90"/>
      <c r="G28" s="90"/>
      <c r="H28" s="90"/>
    </row>
    <row r="29" spans="1:8" x14ac:dyDescent="0.2">
      <c r="A29" s="71"/>
      <c r="B29" s="72" t="s">
        <v>24</v>
      </c>
      <c r="C29" s="73" t="s">
        <v>27</v>
      </c>
      <c r="D29" s="74">
        <v>5494.25</v>
      </c>
      <c r="E29" s="74">
        <v>891.44899999999996</v>
      </c>
      <c r="F29" s="74">
        <v>129200</v>
      </c>
      <c r="G29" s="74"/>
      <c r="H29" s="74">
        <v>135585.69899999999</v>
      </c>
    </row>
    <row r="30" spans="1:8" ht="21" customHeight="1" x14ac:dyDescent="0.2">
      <c r="A30" s="89" t="s">
        <v>28</v>
      </c>
      <c r="B30" s="90"/>
      <c r="C30" s="90"/>
      <c r="D30" s="90"/>
      <c r="E30" s="90"/>
      <c r="F30" s="90"/>
      <c r="G30" s="90"/>
      <c r="H30" s="90"/>
    </row>
    <row r="31" spans="1:8" ht="51" x14ac:dyDescent="0.2">
      <c r="A31" s="71">
        <v>4</v>
      </c>
      <c r="B31" s="72" t="s">
        <v>29</v>
      </c>
      <c r="C31" s="73" t="s">
        <v>30</v>
      </c>
      <c r="D31" s="74" t="s">
        <v>31</v>
      </c>
      <c r="E31" s="74" t="s">
        <v>32</v>
      </c>
      <c r="F31" s="74"/>
      <c r="G31" s="74"/>
      <c r="H31" s="74">
        <v>199.23381000000001</v>
      </c>
    </row>
    <row r="32" spans="1:8" ht="25.5" x14ac:dyDescent="0.2">
      <c r="A32" s="71"/>
      <c r="B32" s="72" t="s">
        <v>24</v>
      </c>
      <c r="C32" s="73" t="s">
        <v>33</v>
      </c>
      <c r="D32" s="74">
        <v>171.42060000000001</v>
      </c>
      <c r="E32" s="74">
        <v>27.813210000000002</v>
      </c>
      <c r="F32" s="74"/>
      <c r="G32" s="74"/>
      <c r="H32" s="74">
        <v>199.23381000000001</v>
      </c>
    </row>
    <row r="33" spans="1:8" x14ac:dyDescent="0.2">
      <c r="A33" s="71"/>
      <c r="B33" s="72" t="s">
        <v>24</v>
      </c>
      <c r="C33" s="73" t="s">
        <v>34</v>
      </c>
      <c r="D33" s="74">
        <v>5665.6706000000004</v>
      </c>
      <c r="E33" s="74">
        <v>919.26220999999998</v>
      </c>
      <c r="F33" s="48">
        <v>129200</v>
      </c>
      <c r="G33" s="74"/>
      <c r="H33" s="74">
        <v>135784.93281</v>
      </c>
    </row>
    <row r="34" spans="1:8" ht="21" customHeight="1" x14ac:dyDescent="0.2">
      <c r="A34" s="89" t="s">
        <v>35</v>
      </c>
      <c r="B34" s="90"/>
      <c r="C34" s="90"/>
      <c r="D34" s="90"/>
      <c r="E34" s="90"/>
      <c r="F34" s="90"/>
      <c r="G34" s="90"/>
      <c r="H34" s="90"/>
    </row>
    <row r="35" spans="1:8" ht="38.25" x14ac:dyDescent="0.2">
      <c r="A35" s="71">
        <v>5</v>
      </c>
      <c r="B35" s="72" t="s">
        <v>36</v>
      </c>
      <c r="C35" s="73" t="s">
        <v>37</v>
      </c>
      <c r="D35" s="74"/>
      <c r="E35" s="74"/>
      <c r="F35" s="74"/>
      <c r="G35" s="74" t="s">
        <v>38</v>
      </c>
      <c r="H35" s="74">
        <v>2711.71398</v>
      </c>
    </row>
    <row r="36" spans="1:8" ht="25.5" x14ac:dyDescent="0.2">
      <c r="A36" s="71">
        <v>6</v>
      </c>
      <c r="B36" s="72" t="s">
        <v>39</v>
      </c>
      <c r="C36" s="73" t="s">
        <v>40</v>
      </c>
      <c r="D36" s="74" t="s">
        <v>41</v>
      </c>
      <c r="E36" s="74" t="s">
        <v>42</v>
      </c>
      <c r="F36" s="74"/>
      <c r="G36" s="74"/>
      <c r="H36" s="74">
        <v>39.509590000000003</v>
      </c>
    </row>
    <row r="37" spans="1:8" ht="25.5" x14ac:dyDescent="0.2">
      <c r="A37" s="71">
        <v>13</v>
      </c>
      <c r="B37" s="72" t="s">
        <v>24</v>
      </c>
      <c r="C37" s="73" t="s">
        <v>118</v>
      </c>
      <c r="D37" s="74"/>
      <c r="E37" s="74"/>
      <c r="F37" s="74"/>
      <c r="G37" s="74" t="s">
        <v>119</v>
      </c>
      <c r="H37" s="74">
        <v>9044</v>
      </c>
    </row>
    <row r="38" spans="1:8" ht="25.5" x14ac:dyDescent="0.2">
      <c r="A38" s="71"/>
      <c r="B38" s="72" t="s">
        <v>24</v>
      </c>
      <c r="C38" s="73" t="s">
        <v>43</v>
      </c>
      <c r="D38" s="74">
        <v>33.994019999999999</v>
      </c>
      <c r="E38" s="74">
        <v>5.5155700000000003</v>
      </c>
      <c r="F38" s="74"/>
      <c r="G38" s="74">
        <v>11755.71398</v>
      </c>
      <c r="H38" s="74">
        <v>11795.22357</v>
      </c>
    </row>
    <row r="39" spans="1:8" ht="21" customHeight="1" x14ac:dyDescent="0.2">
      <c r="A39" s="71"/>
      <c r="B39" s="72" t="s">
        <v>24</v>
      </c>
      <c r="C39" s="73" t="s">
        <v>44</v>
      </c>
      <c r="D39" s="74">
        <v>5699.6646199999996</v>
      </c>
      <c r="E39" s="74">
        <v>924.77778000000001</v>
      </c>
      <c r="F39" s="74">
        <v>129200</v>
      </c>
      <c r="G39" s="74">
        <v>11755.71398</v>
      </c>
      <c r="H39" s="74">
        <v>147580.15638</v>
      </c>
    </row>
    <row r="40" spans="1:8" ht="15" x14ac:dyDescent="0.2">
      <c r="A40" s="89" t="s">
        <v>45</v>
      </c>
      <c r="B40" s="90"/>
      <c r="C40" s="90"/>
      <c r="D40" s="90"/>
      <c r="E40" s="90"/>
      <c r="F40" s="90"/>
      <c r="G40" s="90"/>
      <c r="H40" s="90"/>
    </row>
    <row r="41" spans="1:8" ht="51" x14ac:dyDescent="0.2">
      <c r="A41" s="71">
        <v>7</v>
      </c>
      <c r="B41" s="72" t="s">
        <v>46</v>
      </c>
      <c r="C41" s="73" t="s">
        <v>47</v>
      </c>
      <c r="D41" s="74"/>
      <c r="E41" s="74"/>
      <c r="F41" s="74"/>
      <c r="G41" s="74" t="s">
        <v>120</v>
      </c>
      <c r="H41" s="74">
        <v>3158.2153499999999</v>
      </c>
    </row>
    <row r="42" spans="1:8" ht="51" x14ac:dyDescent="0.2">
      <c r="A42" s="71">
        <v>8</v>
      </c>
      <c r="B42" s="72" t="s">
        <v>48</v>
      </c>
      <c r="C42" s="73" t="s">
        <v>49</v>
      </c>
      <c r="D42" s="74"/>
      <c r="E42" s="74"/>
      <c r="F42" s="74"/>
      <c r="G42" s="74" t="s">
        <v>121</v>
      </c>
      <c r="H42" s="74">
        <v>3206.3944200000001</v>
      </c>
    </row>
    <row r="43" spans="1:8" ht="35.25" customHeight="1" x14ac:dyDescent="0.2">
      <c r="A43" s="71"/>
      <c r="B43" s="72" t="s">
        <v>24</v>
      </c>
      <c r="C43" s="73" t="s">
        <v>50</v>
      </c>
      <c r="D43" s="74"/>
      <c r="E43" s="74"/>
      <c r="F43" s="74"/>
      <c r="G43" s="74">
        <v>6364.60977</v>
      </c>
      <c r="H43" s="74">
        <v>6364.60977</v>
      </c>
    </row>
    <row r="44" spans="1:8" ht="15" x14ac:dyDescent="0.2">
      <c r="A44" s="89" t="s">
        <v>51</v>
      </c>
      <c r="B44" s="90"/>
      <c r="C44" s="90"/>
      <c r="D44" s="90"/>
      <c r="E44" s="90"/>
      <c r="F44" s="90"/>
      <c r="G44" s="90"/>
      <c r="H44" s="90"/>
    </row>
    <row r="45" spans="1:8" ht="38.25" x14ac:dyDescent="0.2">
      <c r="A45" s="71">
        <v>9</v>
      </c>
      <c r="B45" s="72" t="s">
        <v>24</v>
      </c>
      <c r="C45" s="73" t="s">
        <v>52</v>
      </c>
      <c r="D45" s="74"/>
      <c r="E45" s="74"/>
      <c r="F45" s="74"/>
      <c r="G45" s="74" t="s">
        <v>122</v>
      </c>
      <c r="H45" s="74">
        <v>10330.61095</v>
      </c>
    </row>
    <row r="46" spans="1:8" ht="51" customHeight="1" x14ac:dyDescent="0.2">
      <c r="A46" s="71">
        <v>10</v>
      </c>
      <c r="B46" s="72" t="s">
        <v>53</v>
      </c>
      <c r="C46" s="73" t="s">
        <v>54</v>
      </c>
      <c r="D46" s="74"/>
      <c r="E46" s="74"/>
      <c r="F46" s="74"/>
      <c r="G46" s="74" t="s">
        <v>123</v>
      </c>
      <c r="H46" s="74">
        <v>295.16030999999998</v>
      </c>
    </row>
    <row r="47" spans="1:8" ht="81" customHeight="1" x14ac:dyDescent="0.2">
      <c r="A47" s="71"/>
      <c r="B47" s="72" t="s">
        <v>24</v>
      </c>
      <c r="C47" s="73" t="s">
        <v>55</v>
      </c>
      <c r="D47" s="74"/>
      <c r="E47" s="74"/>
      <c r="F47" s="74"/>
      <c r="G47" s="74">
        <v>10625.77126</v>
      </c>
      <c r="H47" s="74">
        <v>10625.77126</v>
      </c>
    </row>
    <row r="48" spans="1:8" ht="21" customHeight="1" x14ac:dyDescent="0.2">
      <c r="A48" s="71"/>
      <c r="B48" s="72" t="s">
        <v>24</v>
      </c>
      <c r="C48" s="73" t="s">
        <v>56</v>
      </c>
      <c r="D48" s="74">
        <v>5699.6646199999996</v>
      </c>
      <c r="E48" s="74">
        <v>924.77778000000001</v>
      </c>
      <c r="F48" s="74">
        <v>129200</v>
      </c>
      <c r="G48" s="74">
        <v>28746.095010000001</v>
      </c>
      <c r="H48" s="74">
        <v>164570.53740999999</v>
      </c>
    </row>
    <row r="49" spans="1:8" ht="15" x14ac:dyDescent="0.2">
      <c r="A49" s="89" t="s">
        <v>57</v>
      </c>
      <c r="B49" s="90"/>
      <c r="C49" s="90"/>
      <c r="D49" s="90"/>
      <c r="E49" s="90"/>
      <c r="F49" s="90"/>
      <c r="G49" s="90"/>
      <c r="H49" s="90"/>
    </row>
    <row r="50" spans="1:8" ht="51" x14ac:dyDescent="0.2">
      <c r="A50" s="71">
        <v>11</v>
      </c>
      <c r="B50" s="72" t="s">
        <v>58</v>
      </c>
      <c r="C50" s="73" t="s">
        <v>59</v>
      </c>
      <c r="D50" s="74" t="s">
        <v>60</v>
      </c>
      <c r="E50" s="74" t="s">
        <v>61</v>
      </c>
      <c r="F50" s="74" t="s">
        <v>62</v>
      </c>
      <c r="G50" s="74" t="s">
        <v>124</v>
      </c>
      <c r="H50" s="74">
        <v>4937.1161199999997</v>
      </c>
    </row>
    <row r="51" spans="1:8" x14ac:dyDescent="0.2">
      <c r="A51" s="71"/>
      <c r="B51" s="72" t="s">
        <v>24</v>
      </c>
      <c r="C51" s="73" t="s">
        <v>63</v>
      </c>
      <c r="D51" s="74">
        <v>170.98993999999999</v>
      </c>
      <c r="E51" s="74">
        <v>27.74333</v>
      </c>
      <c r="F51" s="74">
        <v>3876</v>
      </c>
      <c r="G51" s="74">
        <v>862.38284999999996</v>
      </c>
      <c r="H51" s="74">
        <v>4937.1161199999997</v>
      </c>
    </row>
    <row r="52" spans="1:8" ht="21" customHeight="1" x14ac:dyDescent="0.2">
      <c r="A52" s="71"/>
      <c r="B52" s="72" t="s">
        <v>24</v>
      </c>
      <c r="C52" s="73" t="s">
        <v>64</v>
      </c>
      <c r="D52" s="74">
        <v>5870.6545599999999</v>
      </c>
      <c r="E52" s="74">
        <v>952.52111000000002</v>
      </c>
      <c r="F52" s="74">
        <v>133076</v>
      </c>
      <c r="G52" s="74">
        <v>29608.477859999999</v>
      </c>
      <c r="H52" s="74">
        <v>169507.65353000001</v>
      </c>
    </row>
    <row r="53" spans="1:8" ht="15" x14ac:dyDescent="0.2">
      <c r="A53" s="89" t="s">
        <v>65</v>
      </c>
      <c r="B53" s="90"/>
      <c r="C53" s="90"/>
      <c r="D53" s="90"/>
      <c r="E53" s="90"/>
      <c r="F53" s="90"/>
      <c r="G53" s="90"/>
      <c r="H53" s="90"/>
    </row>
    <row r="54" spans="1:8" ht="25.5" x14ac:dyDescent="0.2">
      <c r="A54" s="71">
        <v>12</v>
      </c>
      <c r="B54" s="72" t="s">
        <v>66</v>
      </c>
      <c r="C54" s="73" t="s">
        <v>67</v>
      </c>
      <c r="D54" s="74" t="s">
        <v>68</v>
      </c>
      <c r="E54" s="74" t="s">
        <v>69</v>
      </c>
      <c r="F54" s="74" t="s">
        <v>70</v>
      </c>
      <c r="G54" s="74" t="s">
        <v>125</v>
      </c>
      <c r="H54" s="74">
        <v>33901.530700000003</v>
      </c>
    </row>
    <row r="55" spans="1:8" x14ac:dyDescent="0.2">
      <c r="A55" s="71"/>
      <c r="B55" s="72" t="s">
        <v>24</v>
      </c>
      <c r="C55" s="73" t="s">
        <v>71</v>
      </c>
      <c r="D55" s="74">
        <v>1174.1309100000001</v>
      </c>
      <c r="E55" s="74">
        <v>190.50422</v>
      </c>
      <c r="F55" s="74">
        <v>26615.200000000001</v>
      </c>
      <c r="G55" s="74">
        <v>5921.6955699999999</v>
      </c>
      <c r="H55" s="74">
        <v>33901.530700000003</v>
      </c>
    </row>
    <row r="56" spans="1:8" x14ac:dyDescent="0.2">
      <c r="A56" s="71"/>
      <c r="B56" s="72" t="s">
        <v>24</v>
      </c>
      <c r="C56" s="73" t="s">
        <v>72</v>
      </c>
      <c r="D56" s="74">
        <v>7044.7854699999998</v>
      </c>
      <c r="E56" s="74">
        <v>1143.0253299999999</v>
      </c>
      <c r="F56" s="74">
        <v>159691.20000000001</v>
      </c>
      <c r="G56" s="74">
        <v>35530.173430000003</v>
      </c>
      <c r="H56" s="74">
        <v>203409.18423000001</v>
      </c>
    </row>
    <row r="57" spans="1:8" x14ac:dyDescent="0.2">
      <c r="A57" s="58"/>
      <c r="B57" s="61"/>
      <c r="C57" s="59"/>
      <c r="D57" s="60"/>
      <c r="E57" s="60"/>
      <c r="F57" s="60"/>
      <c r="G57" s="60"/>
      <c r="H57" s="60"/>
    </row>
    <row r="64" spans="1:8" x14ac:dyDescent="0.2">
      <c r="B64" s="75" t="s">
        <v>115</v>
      </c>
      <c r="C64" s="75"/>
      <c r="D64" s="75"/>
      <c r="E64" s="75"/>
      <c r="F64" s="75"/>
      <c r="G64" s="76" t="s">
        <v>116</v>
      </c>
      <c r="H64" s="76"/>
    </row>
  </sheetData>
  <mergeCells count="25">
    <mergeCell ref="B13:G13"/>
    <mergeCell ref="C14:G14"/>
    <mergeCell ref="A53:H53"/>
    <mergeCell ref="A23:H23"/>
    <mergeCell ref="A28:H28"/>
    <mergeCell ref="A30:H30"/>
    <mergeCell ref="A34:H34"/>
    <mergeCell ref="A40:H40"/>
    <mergeCell ref="A44:H44"/>
    <mergeCell ref="A49:H49"/>
    <mergeCell ref="B64:F64"/>
    <mergeCell ref="G64:H64"/>
    <mergeCell ref="C3:G3"/>
    <mergeCell ref="A18:A21"/>
    <mergeCell ref="B18:B21"/>
    <mergeCell ref="C18:C21"/>
    <mergeCell ref="C9:G9"/>
    <mergeCell ref="C4:G4"/>
    <mergeCell ref="C8:G8"/>
    <mergeCell ref="D19:D21"/>
    <mergeCell ref="E19:E21"/>
    <mergeCell ref="F19:F21"/>
    <mergeCell ref="G19:G21"/>
    <mergeCell ref="D18:H18"/>
    <mergeCell ref="H19:H21"/>
  </mergeCells>
  <phoneticPr fontId="3" type="noConversion"/>
  <pageMargins left="0.34" right="0.25" top="0.75" bottom="0.75" header="0.3" footer="0.3"/>
  <pageSetup paperSize="9" scale="69" fitToHeight="0" orientation="portrait" r:id="rId1"/>
  <headerFooter alignWithMargins="0">
    <oddHeader>&amp;LГРАНД-Смета 2021</oddHeader>
    <oddFooter>&amp;RСтраница &amp;P</oddFooter>
  </headerFooter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07"/>
  <sheetViews>
    <sheetView workbookViewId="0">
      <selection activeCell="A9" sqref="A9:N9"/>
    </sheetView>
  </sheetViews>
  <sheetFormatPr defaultColWidth="9.140625" defaultRowHeight="11.25" x14ac:dyDescent="0.2"/>
  <cols>
    <col min="1" max="1" width="8.140625" style="116" customWidth="1"/>
    <col min="2" max="2" width="20.140625" style="116" customWidth="1"/>
    <col min="3" max="4" width="10.42578125" style="116" customWidth="1"/>
    <col min="5" max="5" width="13.28515625" style="116" customWidth="1"/>
    <col min="6" max="6" width="8.5703125" style="116" customWidth="1"/>
    <col min="7" max="7" width="7.85546875" style="116" customWidth="1"/>
    <col min="8" max="8" width="8.42578125" style="116" customWidth="1"/>
    <col min="9" max="9" width="8.7109375" style="116" customWidth="1"/>
    <col min="10" max="10" width="11" style="116" customWidth="1"/>
    <col min="11" max="11" width="8.5703125" style="116" customWidth="1"/>
    <col min="12" max="12" width="11.5703125" style="116" customWidth="1"/>
    <col min="13" max="13" width="8" style="116" customWidth="1"/>
    <col min="14" max="14" width="12.42578125" style="116" customWidth="1"/>
    <col min="15" max="15" width="99.7109375" style="122" hidden="1" customWidth="1"/>
    <col min="16" max="17" width="138.42578125" style="122" hidden="1" customWidth="1"/>
    <col min="18" max="18" width="34.140625" style="122" hidden="1" customWidth="1"/>
    <col min="19" max="19" width="110.140625" style="122" hidden="1" customWidth="1"/>
    <col min="20" max="23" width="34.140625" style="122" hidden="1" customWidth="1"/>
    <col min="24" max="27" width="84.42578125" style="122" hidden="1" customWidth="1"/>
    <col min="28" max="16384" width="9.140625" style="116"/>
  </cols>
  <sheetData>
    <row r="1" spans="1:15" s="116" customFormat="1" x14ac:dyDescent="0.2">
      <c r="N1" s="117" t="s">
        <v>127</v>
      </c>
    </row>
    <row r="2" spans="1:15" s="116" customFormat="1" x14ac:dyDescent="0.2">
      <c r="N2" s="117" t="s">
        <v>6</v>
      </c>
    </row>
    <row r="3" spans="1:15" s="116" customFormat="1" x14ac:dyDescent="0.2">
      <c r="N3" s="117"/>
    </row>
    <row r="4" spans="1:15" s="116" customFormat="1" x14ac:dyDescent="0.2">
      <c r="F4" s="118"/>
    </row>
    <row r="5" spans="1:15" s="116" customFormat="1" ht="33.75" x14ac:dyDescent="0.2">
      <c r="A5" s="119" t="s">
        <v>128</v>
      </c>
      <c r="B5" s="120"/>
      <c r="D5" s="121" t="s">
        <v>129</v>
      </c>
      <c r="E5" s="121"/>
      <c r="F5" s="121"/>
      <c r="G5" s="121"/>
      <c r="H5" s="121"/>
      <c r="I5" s="121"/>
      <c r="J5" s="121"/>
      <c r="K5" s="121"/>
      <c r="L5" s="121"/>
      <c r="M5" s="121"/>
      <c r="N5" s="121"/>
      <c r="O5" s="122" t="s">
        <v>129</v>
      </c>
    </row>
    <row r="6" spans="1:15" s="116" customFormat="1" ht="15" customHeight="1" x14ac:dyDescent="0.2">
      <c r="A6" s="123" t="s">
        <v>130</v>
      </c>
      <c r="D6" s="124" t="s">
        <v>131</v>
      </c>
      <c r="E6" s="124"/>
      <c r="F6" s="125"/>
      <c r="G6" s="125"/>
      <c r="H6" s="125"/>
      <c r="I6" s="125"/>
      <c r="J6" s="125"/>
      <c r="K6" s="125"/>
      <c r="L6" s="125"/>
      <c r="M6" s="125"/>
      <c r="N6" s="125"/>
    </row>
    <row r="7" spans="1:15" s="116" customFormat="1" ht="27" customHeight="1" x14ac:dyDescent="0.2">
      <c r="A7" s="126"/>
      <c r="B7" s="126"/>
      <c r="C7" s="126"/>
      <c r="D7" s="126"/>
      <c r="E7" s="126"/>
      <c r="F7" s="126"/>
      <c r="G7" s="126"/>
      <c r="H7" s="126"/>
      <c r="I7" s="126"/>
      <c r="J7" s="126"/>
      <c r="K7" s="126"/>
      <c r="L7" s="126"/>
      <c r="M7" s="126"/>
      <c r="N7" s="126"/>
    </row>
    <row r="8" spans="1:15" s="116" customFormat="1" x14ac:dyDescent="0.2">
      <c r="A8" s="127" t="s">
        <v>3</v>
      </c>
      <c r="B8" s="127"/>
      <c r="C8" s="127"/>
      <c r="D8" s="127"/>
      <c r="E8" s="127"/>
      <c r="F8" s="127"/>
      <c r="G8" s="127"/>
      <c r="H8" s="127"/>
      <c r="I8" s="127"/>
      <c r="J8" s="127"/>
      <c r="K8" s="127"/>
      <c r="L8" s="127"/>
      <c r="M8" s="127"/>
      <c r="N8" s="127"/>
    </row>
    <row r="9" spans="1:15" s="116" customFormat="1" ht="63.75" customHeight="1" x14ac:dyDescent="0.2">
      <c r="A9" s="197" t="s">
        <v>76</v>
      </c>
      <c r="B9" s="197"/>
      <c r="C9" s="197"/>
      <c r="D9" s="197"/>
      <c r="E9" s="197"/>
      <c r="F9" s="197"/>
      <c r="G9" s="197"/>
      <c r="H9" s="197"/>
      <c r="I9" s="197"/>
      <c r="J9" s="197"/>
      <c r="K9" s="197"/>
      <c r="L9" s="197"/>
      <c r="M9" s="197"/>
      <c r="N9" s="197"/>
    </row>
    <row r="10" spans="1:15" s="116" customFormat="1" x14ac:dyDescent="0.2">
      <c r="A10" s="127" t="s">
        <v>132</v>
      </c>
      <c r="B10" s="127"/>
      <c r="C10" s="127"/>
      <c r="D10" s="127"/>
      <c r="E10" s="127"/>
      <c r="F10" s="127"/>
      <c r="G10" s="127"/>
      <c r="H10" s="127"/>
      <c r="I10" s="127"/>
      <c r="J10" s="127"/>
      <c r="K10" s="127"/>
      <c r="L10" s="127"/>
      <c r="M10" s="127"/>
      <c r="N10" s="127"/>
    </row>
    <row r="11" spans="1:15" s="116" customFormat="1" ht="28.5" customHeight="1" x14ac:dyDescent="0.25">
      <c r="A11" s="128" t="s">
        <v>133</v>
      </c>
      <c r="B11" s="128"/>
      <c r="C11" s="128"/>
      <c r="D11" s="128"/>
      <c r="E11" s="128"/>
      <c r="F11" s="128"/>
      <c r="G11" s="128"/>
      <c r="H11" s="128"/>
      <c r="I11" s="128"/>
      <c r="J11" s="128"/>
      <c r="K11" s="128"/>
      <c r="L11" s="128"/>
      <c r="M11" s="128"/>
      <c r="N11" s="128"/>
    </row>
    <row r="12" spans="1:15" s="116" customFormat="1" ht="29.25" customHeight="1" x14ac:dyDescent="0.2">
      <c r="A12" s="126" t="s">
        <v>134</v>
      </c>
      <c r="B12" s="126"/>
      <c r="C12" s="126"/>
      <c r="D12" s="126"/>
      <c r="E12" s="126"/>
      <c r="F12" s="126"/>
      <c r="G12" s="126"/>
      <c r="H12" s="126"/>
      <c r="I12" s="126"/>
      <c r="J12" s="126"/>
      <c r="K12" s="126"/>
      <c r="L12" s="126"/>
      <c r="M12" s="126"/>
      <c r="N12" s="126"/>
    </row>
    <row r="13" spans="1:15" s="116" customFormat="1" ht="33.75" customHeight="1" x14ac:dyDescent="0.2">
      <c r="A13" s="127" t="s">
        <v>135</v>
      </c>
      <c r="B13" s="127"/>
      <c r="C13" s="127"/>
      <c r="D13" s="127"/>
      <c r="E13" s="127"/>
      <c r="F13" s="127"/>
      <c r="G13" s="127"/>
      <c r="H13" s="127"/>
      <c r="I13" s="127"/>
      <c r="J13" s="127"/>
      <c r="K13" s="127"/>
      <c r="L13" s="127"/>
      <c r="M13" s="127"/>
      <c r="N13" s="127"/>
    </row>
    <row r="14" spans="1:15" s="116" customFormat="1" ht="18" customHeight="1" x14ac:dyDescent="0.2">
      <c r="A14" s="116" t="s">
        <v>136</v>
      </c>
      <c r="B14" s="129" t="s">
        <v>137</v>
      </c>
      <c r="C14" s="116" t="s">
        <v>138</v>
      </c>
      <c r="F14" s="122"/>
      <c r="G14" s="122"/>
      <c r="H14" s="122"/>
      <c r="I14" s="122"/>
      <c r="J14" s="122"/>
      <c r="K14" s="122"/>
      <c r="L14" s="122"/>
      <c r="M14" s="122"/>
      <c r="N14" s="122"/>
    </row>
    <row r="15" spans="1:15" s="116" customFormat="1" ht="30.75" customHeight="1" x14ac:dyDescent="0.2">
      <c r="A15" s="116" t="s">
        <v>139</v>
      </c>
      <c r="B15" s="130" t="s">
        <v>140</v>
      </c>
      <c r="C15" s="130"/>
      <c r="D15" s="130"/>
      <c r="E15" s="130"/>
      <c r="F15" s="130"/>
      <c r="G15" s="122"/>
      <c r="H15" s="122"/>
      <c r="I15" s="122"/>
      <c r="J15" s="122"/>
      <c r="K15" s="122"/>
      <c r="L15" s="122"/>
      <c r="M15" s="122"/>
      <c r="N15" s="122"/>
    </row>
    <row r="16" spans="1:15" s="116" customFormat="1" x14ac:dyDescent="0.2">
      <c r="B16" s="131" t="s">
        <v>141</v>
      </c>
      <c r="C16" s="131"/>
      <c r="D16" s="131"/>
      <c r="E16" s="131"/>
      <c r="F16" s="131"/>
      <c r="G16" s="132"/>
      <c r="H16" s="132"/>
      <c r="I16" s="132"/>
      <c r="J16" s="132"/>
      <c r="K16" s="132"/>
      <c r="L16" s="132"/>
      <c r="M16" s="133"/>
      <c r="N16" s="132"/>
    </row>
    <row r="17" spans="1:17" s="116" customFormat="1" ht="25.5" customHeight="1" x14ac:dyDescent="0.2">
      <c r="D17" s="134"/>
      <c r="E17" s="134"/>
      <c r="F17" s="134"/>
      <c r="G17" s="134"/>
      <c r="H17" s="134"/>
      <c r="I17" s="134"/>
      <c r="J17" s="134"/>
      <c r="K17" s="134"/>
      <c r="L17" s="134"/>
      <c r="M17" s="132"/>
      <c r="N17" s="132"/>
    </row>
    <row r="18" spans="1:17" s="116" customFormat="1" x14ac:dyDescent="0.2">
      <c r="A18" s="135" t="s">
        <v>142</v>
      </c>
      <c r="D18" s="124"/>
      <c r="E18" s="203" t="s">
        <v>230</v>
      </c>
      <c r="F18" s="136"/>
      <c r="G18" s="136"/>
      <c r="H18" s="136"/>
      <c r="I18" s="136"/>
      <c r="J18" s="136"/>
      <c r="K18" s="136"/>
      <c r="L18" s="136"/>
      <c r="M18" s="136"/>
      <c r="N18" s="136"/>
    </row>
    <row r="19" spans="1:17" s="116" customFormat="1" ht="25.5" customHeight="1" x14ac:dyDescent="0.2">
      <c r="D19" s="136"/>
      <c r="E19" s="136"/>
      <c r="F19" s="136"/>
      <c r="G19" s="136"/>
      <c r="H19" s="136"/>
      <c r="I19" s="136"/>
      <c r="J19" s="136"/>
      <c r="K19" s="136"/>
      <c r="L19" s="136"/>
      <c r="M19" s="136"/>
      <c r="N19" s="136"/>
    </row>
    <row r="20" spans="1:17" s="116" customFormat="1" ht="12.75" customHeight="1" x14ac:dyDescent="0.2">
      <c r="A20" s="135" t="s">
        <v>143</v>
      </c>
      <c r="C20" s="137">
        <v>125297.14</v>
      </c>
      <c r="D20" s="138" t="s">
        <v>144</v>
      </c>
      <c r="E20" s="119" t="s">
        <v>145</v>
      </c>
      <c r="L20" s="139"/>
      <c r="M20" s="139"/>
    </row>
    <row r="21" spans="1:17" s="116" customFormat="1" ht="12.75" customHeight="1" x14ac:dyDescent="0.2">
      <c r="B21" s="116" t="s">
        <v>146</v>
      </c>
      <c r="C21" s="140"/>
      <c r="D21" s="141"/>
      <c r="E21" s="119"/>
    </row>
    <row r="22" spans="1:17" s="116" customFormat="1" ht="12.75" customHeight="1" x14ac:dyDescent="0.2">
      <c r="B22" s="116" t="s">
        <v>147</v>
      </c>
      <c r="C22" s="137">
        <v>0</v>
      </c>
      <c r="D22" s="138" t="s">
        <v>148</v>
      </c>
      <c r="E22" s="119" t="s">
        <v>145</v>
      </c>
      <c r="G22" s="116" t="s">
        <v>149</v>
      </c>
      <c r="L22" s="137">
        <v>0</v>
      </c>
      <c r="M22" s="138" t="s">
        <v>150</v>
      </c>
      <c r="N22" s="119" t="s">
        <v>145</v>
      </c>
    </row>
    <row r="23" spans="1:17" s="116" customFormat="1" ht="12.75" customHeight="1" x14ac:dyDescent="0.2">
      <c r="B23" s="116" t="s">
        <v>5</v>
      </c>
      <c r="C23" s="137">
        <v>797.14</v>
      </c>
      <c r="D23" s="142" t="s">
        <v>151</v>
      </c>
      <c r="E23" s="119" t="s">
        <v>145</v>
      </c>
      <c r="G23" s="116" t="s">
        <v>152</v>
      </c>
      <c r="L23" s="143"/>
      <c r="M23" s="143">
        <v>1770.2</v>
      </c>
      <c r="N23" s="123" t="s">
        <v>153</v>
      </c>
    </row>
    <row r="24" spans="1:17" s="116" customFormat="1" ht="12.75" customHeight="1" x14ac:dyDescent="0.2">
      <c r="B24" s="116" t="s">
        <v>13</v>
      </c>
      <c r="C24" s="137">
        <v>124500</v>
      </c>
      <c r="D24" s="142" t="s">
        <v>154</v>
      </c>
      <c r="E24" s="119" t="s">
        <v>145</v>
      </c>
      <c r="G24" s="116" t="s">
        <v>155</v>
      </c>
      <c r="L24" s="143"/>
      <c r="M24" s="143">
        <v>317.74</v>
      </c>
      <c r="N24" s="123" t="s">
        <v>153</v>
      </c>
    </row>
    <row r="25" spans="1:17" s="116" customFormat="1" ht="12.75" customHeight="1" x14ac:dyDescent="0.2">
      <c r="B25" s="116" t="s">
        <v>14</v>
      </c>
      <c r="C25" s="137">
        <v>0</v>
      </c>
      <c r="D25" s="138" t="s">
        <v>148</v>
      </c>
      <c r="E25" s="119" t="s">
        <v>145</v>
      </c>
      <c r="G25" s="116" t="s">
        <v>156</v>
      </c>
      <c r="L25" s="144" t="s">
        <v>24</v>
      </c>
      <c r="M25" s="144"/>
    </row>
    <row r="26" spans="1:17" s="116" customFormat="1" x14ac:dyDescent="0.2">
      <c r="A26" s="145"/>
    </row>
    <row r="27" spans="1:17" s="116" customFormat="1" ht="36" customHeight="1" x14ac:dyDescent="0.2">
      <c r="A27" s="146" t="s">
        <v>82</v>
      </c>
      <c r="B27" s="146" t="s">
        <v>10</v>
      </c>
      <c r="C27" s="146" t="s">
        <v>157</v>
      </c>
      <c r="D27" s="146"/>
      <c r="E27" s="146"/>
      <c r="F27" s="146" t="s">
        <v>158</v>
      </c>
      <c r="G27" s="146" t="s">
        <v>159</v>
      </c>
      <c r="H27" s="146"/>
      <c r="I27" s="146"/>
      <c r="J27" s="146" t="s">
        <v>160</v>
      </c>
      <c r="K27" s="146"/>
      <c r="L27" s="146"/>
      <c r="M27" s="146" t="s">
        <v>161</v>
      </c>
      <c r="N27" s="146" t="s">
        <v>162</v>
      </c>
    </row>
    <row r="28" spans="1:17" s="116" customFormat="1" ht="36.75" customHeight="1" x14ac:dyDescent="0.2">
      <c r="A28" s="146"/>
      <c r="B28" s="146"/>
      <c r="C28" s="146"/>
      <c r="D28" s="146"/>
      <c r="E28" s="146"/>
      <c r="F28" s="146"/>
      <c r="G28" s="146"/>
      <c r="H28" s="146"/>
      <c r="I28" s="146"/>
      <c r="J28" s="146"/>
      <c r="K28" s="146"/>
      <c r="L28" s="146"/>
      <c r="M28" s="146"/>
      <c r="N28" s="146"/>
    </row>
    <row r="29" spans="1:17" s="116" customFormat="1" ht="45" x14ac:dyDescent="0.2">
      <c r="A29" s="146"/>
      <c r="B29" s="146"/>
      <c r="C29" s="146"/>
      <c r="D29" s="146"/>
      <c r="E29" s="146"/>
      <c r="F29" s="146"/>
      <c r="G29" s="147" t="s">
        <v>163</v>
      </c>
      <c r="H29" s="147" t="s">
        <v>164</v>
      </c>
      <c r="I29" s="147" t="s">
        <v>165</v>
      </c>
      <c r="J29" s="147" t="s">
        <v>163</v>
      </c>
      <c r="K29" s="147" t="s">
        <v>164</v>
      </c>
      <c r="L29" s="147" t="s">
        <v>15</v>
      </c>
      <c r="M29" s="146"/>
      <c r="N29" s="146"/>
    </row>
    <row r="30" spans="1:17" s="116" customFormat="1" x14ac:dyDescent="0.2">
      <c r="A30" s="148">
        <v>1</v>
      </c>
      <c r="B30" s="148">
        <v>2</v>
      </c>
      <c r="C30" s="149">
        <v>3</v>
      </c>
      <c r="D30" s="149"/>
      <c r="E30" s="149"/>
      <c r="F30" s="148">
        <v>4</v>
      </c>
      <c r="G30" s="148">
        <v>5</v>
      </c>
      <c r="H30" s="148">
        <v>6</v>
      </c>
      <c r="I30" s="148">
        <v>7</v>
      </c>
      <c r="J30" s="148">
        <v>8</v>
      </c>
      <c r="K30" s="148">
        <v>9</v>
      </c>
      <c r="L30" s="148">
        <v>10</v>
      </c>
      <c r="M30" s="148">
        <v>11</v>
      </c>
      <c r="N30" s="148">
        <v>12</v>
      </c>
    </row>
    <row r="31" spans="1:17" s="116" customFormat="1" x14ac:dyDescent="0.2">
      <c r="A31" s="150" t="s">
        <v>166</v>
      </c>
      <c r="B31" s="151"/>
      <c r="C31" s="151"/>
      <c r="D31" s="151"/>
      <c r="E31" s="151"/>
      <c r="F31" s="151"/>
      <c r="G31" s="151"/>
      <c r="H31" s="151"/>
      <c r="I31" s="151"/>
      <c r="J31" s="151"/>
      <c r="K31" s="151"/>
      <c r="L31" s="151"/>
      <c r="M31" s="151"/>
      <c r="N31" s="152"/>
      <c r="P31" s="122" t="s">
        <v>166</v>
      </c>
    </row>
    <row r="32" spans="1:17" s="116" customFormat="1" x14ac:dyDescent="0.2">
      <c r="A32" s="153" t="s">
        <v>167</v>
      </c>
      <c r="B32" s="154"/>
      <c r="C32" s="154"/>
      <c r="D32" s="154"/>
      <c r="E32" s="154"/>
      <c r="F32" s="154"/>
      <c r="G32" s="154"/>
      <c r="H32" s="154"/>
      <c r="I32" s="154"/>
      <c r="J32" s="154"/>
      <c r="K32" s="154"/>
      <c r="L32" s="154"/>
      <c r="M32" s="154"/>
      <c r="N32" s="155"/>
      <c r="Q32" s="122" t="s">
        <v>167</v>
      </c>
    </row>
    <row r="33" spans="1:23" s="116" customFormat="1" ht="22.5" x14ac:dyDescent="0.2">
      <c r="A33" s="156" t="s">
        <v>168</v>
      </c>
      <c r="B33" s="157" t="s">
        <v>169</v>
      </c>
      <c r="C33" s="158" t="s">
        <v>170</v>
      </c>
      <c r="D33" s="158"/>
      <c r="E33" s="158"/>
      <c r="F33" s="159" t="s">
        <v>171</v>
      </c>
      <c r="G33" s="159" t="s">
        <v>24</v>
      </c>
      <c r="H33" s="159" t="s">
        <v>24</v>
      </c>
      <c r="I33" s="159" t="s">
        <v>172</v>
      </c>
      <c r="J33" s="160" t="s">
        <v>24</v>
      </c>
      <c r="K33" s="159" t="s">
        <v>24</v>
      </c>
      <c r="L33" s="160" t="s">
        <v>24</v>
      </c>
      <c r="M33" s="161" t="s">
        <v>24</v>
      </c>
      <c r="N33" s="162" t="s">
        <v>24</v>
      </c>
      <c r="R33" s="122" t="s">
        <v>170</v>
      </c>
    </row>
    <row r="34" spans="1:23" s="116" customFormat="1" ht="22.5" x14ac:dyDescent="0.2">
      <c r="A34" s="163"/>
      <c r="B34" s="164" t="s">
        <v>173</v>
      </c>
      <c r="C34" s="121" t="s">
        <v>174</v>
      </c>
      <c r="D34" s="121"/>
      <c r="E34" s="121"/>
      <c r="F34" s="121"/>
      <c r="G34" s="121"/>
      <c r="H34" s="121"/>
      <c r="I34" s="121"/>
      <c r="J34" s="121"/>
      <c r="K34" s="121"/>
      <c r="L34" s="121"/>
      <c r="M34" s="121"/>
      <c r="N34" s="165"/>
      <c r="S34" s="122" t="s">
        <v>174</v>
      </c>
    </row>
    <row r="35" spans="1:23" s="116" customFormat="1" x14ac:dyDescent="0.2">
      <c r="A35" s="166"/>
      <c r="B35" s="164" t="s">
        <v>168</v>
      </c>
      <c r="C35" s="121" t="s">
        <v>175</v>
      </c>
      <c r="D35" s="121"/>
      <c r="E35" s="121"/>
      <c r="F35" s="167" t="s">
        <v>24</v>
      </c>
      <c r="G35" s="167" t="s">
        <v>24</v>
      </c>
      <c r="H35" s="167" t="s">
        <v>24</v>
      </c>
      <c r="I35" s="167" t="s">
        <v>24</v>
      </c>
      <c r="J35" s="168">
        <v>4944.68</v>
      </c>
      <c r="K35" s="167" t="s">
        <v>176</v>
      </c>
      <c r="L35" s="168">
        <v>6922.55</v>
      </c>
      <c r="M35" s="169" t="s">
        <v>24</v>
      </c>
      <c r="N35" s="170" t="s">
        <v>24</v>
      </c>
      <c r="T35" s="122" t="s">
        <v>175</v>
      </c>
    </row>
    <row r="36" spans="1:23" s="116" customFormat="1" x14ac:dyDescent="0.2">
      <c r="A36" s="166"/>
      <c r="B36" s="164" t="s">
        <v>172</v>
      </c>
      <c r="C36" s="121" t="s">
        <v>177</v>
      </c>
      <c r="D36" s="121"/>
      <c r="E36" s="121"/>
      <c r="F36" s="167" t="s">
        <v>24</v>
      </c>
      <c r="G36" s="167" t="s">
        <v>24</v>
      </c>
      <c r="H36" s="167" t="s">
        <v>24</v>
      </c>
      <c r="I36" s="167" t="s">
        <v>24</v>
      </c>
      <c r="J36" s="168">
        <v>9896.51</v>
      </c>
      <c r="K36" s="167" t="s">
        <v>176</v>
      </c>
      <c r="L36" s="168">
        <v>13855.11</v>
      </c>
      <c r="M36" s="169" t="s">
        <v>24</v>
      </c>
      <c r="N36" s="170" t="s">
        <v>24</v>
      </c>
      <c r="T36" s="122" t="s">
        <v>177</v>
      </c>
    </row>
    <row r="37" spans="1:23" s="116" customFormat="1" x14ac:dyDescent="0.2">
      <c r="A37" s="166"/>
      <c r="B37" s="164" t="s">
        <v>178</v>
      </c>
      <c r="C37" s="121" t="s">
        <v>179</v>
      </c>
      <c r="D37" s="121"/>
      <c r="E37" s="121"/>
      <c r="F37" s="167" t="s">
        <v>24</v>
      </c>
      <c r="G37" s="167" t="s">
        <v>24</v>
      </c>
      <c r="H37" s="167" t="s">
        <v>24</v>
      </c>
      <c r="I37" s="167" t="s">
        <v>24</v>
      </c>
      <c r="J37" s="168">
        <v>1066.27</v>
      </c>
      <c r="K37" s="167" t="s">
        <v>176</v>
      </c>
      <c r="L37" s="168">
        <v>1492.78</v>
      </c>
      <c r="M37" s="169" t="s">
        <v>24</v>
      </c>
      <c r="N37" s="170" t="s">
        <v>24</v>
      </c>
      <c r="T37" s="122" t="s">
        <v>179</v>
      </c>
    </row>
    <row r="38" spans="1:23" s="116" customFormat="1" x14ac:dyDescent="0.2">
      <c r="A38" s="166"/>
      <c r="B38" s="164" t="s">
        <v>180</v>
      </c>
      <c r="C38" s="121" t="s">
        <v>181</v>
      </c>
      <c r="D38" s="121"/>
      <c r="E38" s="121"/>
      <c r="F38" s="167" t="s">
        <v>24</v>
      </c>
      <c r="G38" s="167" t="s">
        <v>24</v>
      </c>
      <c r="H38" s="167" t="s">
        <v>24</v>
      </c>
      <c r="I38" s="167" t="s">
        <v>24</v>
      </c>
      <c r="J38" s="168">
        <v>2235.75</v>
      </c>
      <c r="K38" s="167" t="s">
        <v>182</v>
      </c>
      <c r="L38" s="168">
        <v>0</v>
      </c>
      <c r="M38" s="169" t="s">
        <v>24</v>
      </c>
      <c r="N38" s="170" t="s">
        <v>24</v>
      </c>
      <c r="T38" s="122" t="s">
        <v>181</v>
      </c>
    </row>
    <row r="39" spans="1:23" s="116" customFormat="1" x14ac:dyDescent="0.2">
      <c r="A39" s="166"/>
      <c r="B39" s="164" t="s">
        <v>24</v>
      </c>
      <c r="C39" s="121" t="s">
        <v>183</v>
      </c>
      <c r="D39" s="121"/>
      <c r="E39" s="121"/>
      <c r="F39" s="167" t="s">
        <v>184</v>
      </c>
      <c r="G39" s="167" t="s">
        <v>185</v>
      </c>
      <c r="H39" s="167" t="s">
        <v>176</v>
      </c>
      <c r="I39" s="167" t="s">
        <v>186</v>
      </c>
      <c r="J39" s="168" t="s">
        <v>24</v>
      </c>
      <c r="K39" s="167" t="s">
        <v>24</v>
      </c>
      <c r="L39" s="168" t="s">
        <v>24</v>
      </c>
      <c r="M39" s="169" t="s">
        <v>24</v>
      </c>
      <c r="N39" s="170" t="s">
        <v>24</v>
      </c>
      <c r="U39" s="122" t="s">
        <v>183</v>
      </c>
    </row>
    <row r="40" spans="1:23" s="116" customFormat="1" x14ac:dyDescent="0.2">
      <c r="A40" s="166"/>
      <c r="B40" s="164" t="s">
        <v>24</v>
      </c>
      <c r="C40" s="121" t="s">
        <v>187</v>
      </c>
      <c r="D40" s="121"/>
      <c r="E40" s="121"/>
      <c r="F40" s="167" t="s">
        <v>184</v>
      </c>
      <c r="G40" s="167" t="s">
        <v>188</v>
      </c>
      <c r="H40" s="167" t="s">
        <v>176</v>
      </c>
      <c r="I40" s="167" t="s">
        <v>189</v>
      </c>
      <c r="J40" s="168" t="s">
        <v>24</v>
      </c>
      <c r="K40" s="167" t="s">
        <v>24</v>
      </c>
      <c r="L40" s="168" t="s">
        <v>24</v>
      </c>
      <c r="M40" s="169" t="s">
        <v>24</v>
      </c>
      <c r="N40" s="170" t="s">
        <v>24</v>
      </c>
      <c r="U40" s="122" t="s">
        <v>187</v>
      </c>
    </row>
    <row r="41" spans="1:23" s="116" customFormat="1" x14ac:dyDescent="0.2">
      <c r="A41" s="166"/>
      <c r="B41" s="164" t="s">
        <v>24</v>
      </c>
      <c r="C41" s="158" t="s">
        <v>190</v>
      </c>
      <c r="D41" s="158"/>
      <c r="E41" s="158"/>
      <c r="F41" s="159" t="s">
        <v>24</v>
      </c>
      <c r="G41" s="159" t="s">
        <v>24</v>
      </c>
      <c r="H41" s="159" t="s">
        <v>24</v>
      </c>
      <c r="I41" s="159" t="s">
        <v>24</v>
      </c>
      <c r="J41" s="160">
        <v>17076.939999999999</v>
      </c>
      <c r="K41" s="159" t="s">
        <v>24</v>
      </c>
      <c r="L41" s="160">
        <v>20777.66</v>
      </c>
      <c r="M41" s="161" t="s">
        <v>24</v>
      </c>
      <c r="N41" s="162" t="s">
        <v>24</v>
      </c>
      <c r="V41" s="122" t="s">
        <v>190</v>
      </c>
    </row>
    <row r="42" spans="1:23" s="116" customFormat="1" x14ac:dyDescent="0.2">
      <c r="A42" s="166"/>
      <c r="B42" s="164" t="s">
        <v>24</v>
      </c>
      <c r="C42" s="121" t="s">
        <v>191</v>
      </c>
      <c r="D42" s="121"/>
      <c r="E42" s="121"/>
      <c r="F42" s="167" t="s">
        <v>24</v>
      </c>
      <c r="G42" s="167" t="s">
        <v>24</v>
      </c>
      <c r="H42" s="167" t="s">
        <v>24</v>
      </c>
      <c r="I42" s="167" t="s">
        <v>24</v>
      </c>
      <c r="J42" s="168" t="s">
        <v>24</v>
      </c>
      <c r="K42" s="167" t="s">
        <v>24</v>
      </c>
      <c r="L42" s="168">
        <v>8415.33</v>
      </c>
      <c r="M42" s="169" t="s">
        <v>24</v>
      </c>
      <c r="N42" s="170" t="s">
        <v>24</v>
      </c>
      <c r="U42" s="122" t="s">
        <v>191</v>
      </c>
    </row>
    <row r="43" spans="1:23" s="116" customFormat="1" ht="22.5" x14ac:dyDescent="0.2">
      <c r="A43" s="166"/>
      <c r="B43" s="164" t="s">
        <v>192</v>
      </c>
      <c r="C43" s="121" t="s">
        <v>193</v>
      </c>
      <c r="D43" s="121"/>
      <c r="E43" s="121"/>
      <c r="F43" s="167" t="s">
        <v>194</v>
      </c>
      <c r="G43" s="167" t="s">
        <v>195</v>
      </c>
      <c r="H43" s="167" t="s">
        <v>24</v>
      </c>
      <c r="I43" s="167" t="s">
        <v>195</v>
      </c>
      <c r="J43" s="168" t="s">
        <v>24</v>
      </c>
      <c r="K43" s="167" t="s">
        <v>24</v>
      </c>
      <c r="L43" s="168">
        <v>7994.56</v>
      </c>
      <c r="M43" s="169" t="s">
        <v>24</v>
      </c>
      <c r="N43" s="170" t="s">
        <v>24</v>
      </c>
      <c r="U43" s="122" t="s">
        <v>193</v>
      </c>
    </row>
    <row r="44" spans="1:23" s="116" customFormat="1" ht="22.5" x14ac:dyDescent="0.2">
      <c r="A44" s="166"/>
      <c r="B44" s="164" t="s">
        <v>196</v>
      </c>
      <c r="C44" s="121" t="s">
        <v>197</v>
      </c>
      <c r="D44" s="121"/>
      <c r="E44" s="121"/>
      <c r="F44" s="167" t="s">
        <v>194</v>
      </c>
      <c r="G44" s="167" t="s">
        <v>198</v>
      </c>
      <c r="H44" s="167" t="s">
        <v>24</v>
      </c>
      <c r="I44" s="167" t="s">
        <v>198</v>
      </c>
      <c r="J44" s="168" t="s">
        <v>24</v>
      </c>
      <c r="K44" s="167" t="s">
        <v>24</v>
      </c>
      <c r="L44" s="168">
        <v>5469.96</v>
      </c>
      <c r="M44" s="169" t="s">
        <v>24</v>
      </c>
      <c r="N44" s="170" t="s">
        <v>24</v>
      </c>
      <c r="U44" s="122" t="s">
        <v>197</v>
      </c>
    </row>
    <row r="45" spans="1:23" s="116" customFormat="1" x14ac:dyDescent="0.2">
      <c r="A45" s="171"/>
      <c r="B45" s="172"/>
      <c r="C45" s="173" t="s">
        <v>199</v>
      </c>
      <c r="D45" s="173"/>
      <c r="E45" s="173"/>
      <c r="F45" s="174" t="s">
        <v>24</v>
      </c>
      <c r="G45" s="174" t="s">
        <v>24</v>
      </c>
      <c r="H45" s="174" t="s">
        <v>24</v>
      </c>
      <c r="I45" s="174" t="s">
        <v>24</v>
      </c>
      <c r="J45" s="175" t="s">
        <v>24</v>
      </c>
      <c r="K45" s="174" t="s">
        <v>24</v>
      </c>
      <c r="L45" s="175">
        <v>34242.18</v>
      </c>
      <c r="M45" s="161" t="s">
        <v>24</v>
      </c>
      <c r="N45" s="176" t="s">
        <v>24</v>
      </c>
      <c r="W45" s="122" t="s">
        <v>199</v>
      </c>
    </row>
    <row r="46" spans="1:23" s="116" customFormat="1" ht="22.5" x14ac:dyDescent="0.2">
      <c r="A46" s="156" t="s">
        <v>172</v>
      </c>
      <c r="B46" s="157" t="s">
        <v>169</v>
      </c>
      <c r="C46" s="158" t="s">
        <v>200</v>
      </c>
      <c r="D46" s="158"/>
      <c r="E46" s="158"/>
      <c r="F46" s="159" t="s">
        <v>171</v>
      </c>
      <c r="G46" s="159" t="s">
        <v>24</v>
      </c>
      <c r="H46" s="159" t="s">
        <v>24</v>
      </c>
      <c r="I46" s="159" t="s">
        <v>172</v>
      </c>
      <c r="J46" s="160" t="s">
        <v>24</v>
      </c>
      <c r="K46" s="159" t="s">
        <v>24</v>
      </c>
      <c r="L46" s="160" t="s">
        <v>24</v>
      </c>
      <c r="M46" s="161" t="s">
        <v>24</v>
      </c>
      <c r="N46" s="162" t="s">
        <v>24</v>
      </c>
      <c r="R46" s="122" t="s">
        <v>200</v>
      </c>
    </row>
    <row r="47" spans="1:23" s="116" customFormat="1" x14ac:dyDescent="0.2">
      <c r="A47" s="166"/>
      <c r="B47" s="164" t="s">
        <v>168</v>
      </c>
      <c r="C47" s="121" t="s">
        <v>175</v>
      </c>
      <c r="D47" s="121"/>
      <c r="E47" s="121"/>
      <c r="F47" s="167" t="s">
        <v>24</v>
      </c>
      <c r="G47" s="167" t="s">
        <v>24</v>
      </c>
      <c r="H47" s="167" t="s">
        <v>24</v>
      </c>
      <c r="I47" s="167" t="s">
        <v>24</v>
      </c>
      <c r="J47" s="168">
        <v>4944.68</v>
      </c>
      <c r="K47" s="167" t="s">
        <v>24</v>
      </c>
      <c r="L47" s="168">
        <v>9889.36</v>
      </c>
      <c r="M47" s="169" t="s">
        <v>24</v>
      </c>
      <c r="N47" s="170" t="s">
        <v>24</v>
      </c>
      <c r="T47" s="122" t="s">
        <v>175</v>
      </c>
    </row>
    <row r="48" spans="1:23" s="116" customFormat="1" x14ac:dyDescent="0.2">
      <c r="A48" s="166"/>
      <c r="B48" s="164" t="s">
        <v>172</v>
      </c>
      <c r="C48" s="121" t="s">
        <v>177</v>
      </c>
      <c r="D48" s="121"/>
      <c r="E48" s="121"/>
      <c r="F48" s="167" t="s">
        <v>24</v>
      </c>
      <c r="G48" s="167" t="s">
        <v>24</v>
      </c>
      <c r="H48" s="167" t="s">
        <v>24</v>
      </c>
      <c r="I48" s="167" t="s">
        <v>24</v>
      </c>
      <c r="J48" s="168">
        <v>9896.51</v>
      </c>
      <c r="K48" s="167" t="s">
        <v>24</v>
      </c>
      <c r="L48" s="168">
        <v>19793.02</v>
      </c>
      <c r="M48" s="169" t="s">
        <v>24</v>
      </c>
      <c r="N48" s="170" t="s">
        <v>24</v>
      </c>
      <c r="T48" s="122" t="s">
        <v>177</v>
      </c>
    </row>
    <row r="49" spans="1:23" s="116" customFormat="1" x14ac:dyDescent="0.2">
      <c r="A49" s="166"/>
      <c r="B49" s="164" t="s">
        <v>178</v>
      </c>
      <c r="C49" s="121" t="s">
        <v>179</v>
      </c>
      <c r="D49" s="121"/>
      <c r="E49" s="121"/>
      <c r="F49" s="167" t="s">
        <v>24</v>
      </c>
      <c r="G49" s="167" t="s">
        <v>24</v>
      </c>
      <c r="H49" s="167" t="s">
        <v>24</v>
      </c>
      <c r="I49" s="167" t="s">
        <v>24</v>
      </c>
      <c r="J49" s="168">
        <v>1066.27</v>
      </c>
      <c r="K49" s="167" t="s">
        <v>24</v>
      </c>
      <c r="L49" s="168">
        <v>2132.54</v>
      </c>
      <c r="M49" s="169" t="s">
        <v>24</v>
      </c>
      <c r="N49" s="170" t="s">
        <v>24</v>
      </c>
      <c r="T49" s="122" t="s">
        <v>179</v>
      </c>
    </row>
    <row r="50" spans="1:23" s="116" customFormat="1" x14ac:dyDescent="0.2">
      <c r="A50" s="166"/>
      <c r="B50" s="164" t="s">
        <v>180</v>
      </c>
      <c r="C50" s="121" t="s">
        <v>181</v>
      </c>
      <c r="D50" s="121"/>
      <c r="E50" s="121"/>
      <c r="F50" s="167" t="s">
        <v>24</v>
      </c>
      <c r="G50" s="167" t="s">
        <v>24</v>
      </c>
      <c r="H50" s="167" t="s">
        <v>24</v>
      </c>
      <c r="I50" s="167" t="s">
        <v>24</v>
      </c>
      <c r="J50" s="168">
        <v>2235.75</v>
      </c>
      <c r="K50" s="167" t="s">
        <v>24</v>
      </c>
      <c r="L50" s="168">
        <v>4471.5</v>
      </c>
      <c r="M50" s="169" t="s">
        <v>24</v>
      </c>
      <c r="N50" s="170" t="s">
        <v>24</v>
      </c>
      <c r="T50" s="122" t="s">
        <v>181</v>
      </c>
    </row>
    <row r="51" spans="1:23" s="116" customFormat="1" x14ac:dyDescent="0.2">
      <c r="A51" s="166"/>
      <c r="B51" s="164" t="s">
        <v>24</v>
      </c>
      <c r="C51" s="121" t="s">
        <v>183</v>
      </c>
      <c r="D51" s="121"/>
      <c r="E51" s="121"/>
      <c r="F51" s="167" t="s">
        <v>184</v>
      </c>
      <c r="G51" s="167" t="s">
        <v>185</v>
      </c>
      <c r="H51" s="167" t="s">
        <v>24</v>
      </c>
      <c r="I51" s="167" t="s">
        <v>201</v>
      </c>
      <c r="J51" s="168" t="s">
        <v>24</v>
      </c>
      <c r="K51" s="167" t="s">
        <v>24</v>
      </c>
      <c r="L51" s="168" t="s">
        <v>24</v>
      </c>
      <c r="M51" s="169" t="s">
        <v>24</v>
      </c>
      <c r="N51" s="170" t="s">
        <v>24</v>
      </c>
      <c r="U51" s="122" t="s">
        <v>183</v>
      </c>
    </row>
    <row r="52" spans="1:23" s="116" customFormat="1" x14ac:dyDescent="0.2">
      <c r="A52" s="166"/>
      <c r="B52" s="164" t="s">
        <v>24</v>
      </c>
      <c r="C52" s="121" t="s">
        <v>187</v>
      </c>
      <c r="D52" s="121"/>
      <c r="E52" s="121"/>
      <c r="F52" s="167" t="s">
        <v>184</v>
      </c>
      <c r="G52" s="167" t="s">
        <v>188</v>
      </c>
      <c r="H52" s="167" t="s">
        <v>24</v>
      </c>
      <c r="I52" s="167" t="s">
        <v>202</v>
      </c>
      <c r="J52" s="168" t="s">
        <v>24</v>
      </c>
      <c r="K52" s="167" t="s">
        <v>24</v>
      </c>
      <c r="L52" s="168" t="s">
        <v>24</v>
      </c>
      <c r="M52" s="169" t="s">
        <v>24</v>
      </c>
      <c r="N52" s="170" t="s">
        <v>24</v>
      </c>
      <c r="U52" s="122" t="s">
        <v>187</v>
      </c>
    </row>
    <row r="53" spans="1:23" s="116" customFormat="1" x14ac:dyDescent="0.2">
      <c r="A53" s="166"/>
      <c r="B53" s="164" t="s">
        <v>24</v>
      </c>
      <c r="C53" s="158" t="s">
        <v>190</v>
      </c>
      <c r="D53" s="158"/>
      <c r="E53" s="158"/>
      <c r="F53" s="159" t="s">
        <v>24</v>
      </c>
      <c r="G53" s="159" t="s">
        <v>24</v>
      </c>
      <c r="H53" s="159" t="s">
        <v>24</v>
      </c>
      <c r="I53" s="159" t="s">
        <v>24</v>
      </c>
      <c r="J53" s="160">
        <v>17076.939999999999</v>
      </c>
      <c r="K53" s="159" t="s">
        <v>24</v>
      </c>
      <c r="L53" s="160">
        <v>34153.879999999997</v>
      </c>
      <c r="M53" s="161" t="s">
        <v>24</v>
      </c>
      <c r="N53" s="162" t="s">
        <v>24</v>
      </c>
      <c r="V53" s="122" t="s">
        <v>190</v>
      </c>
    </row>
    <row r="54" spans="1:23" s="116" customFormat="1" x14ac:dyDescent="0.2">
      <c r="A54" s="166"/>
      <c r="B54" s="164" t="s">
        <v>24</v>
      </c>
      <c r="C54" s="121" t="s">
        <v>191</v>
      </c>
      <c r="D54" s="121"/>
      <c r="E54" s="121"/>
      <c r="F54" s="167" t="s">
        <v>24</v>
      </c>
      <c r="G54" s="167" t="s">
        <v>24</v>
      </c>
      <c r="H54" s="167" t="s">
        <v>24</v>
      </c>
      <c r="I54" s="167" t="s">
        <v>24</v>
      </c>
      <c r="J54" s="168" t="s">
        <v>24</v>
      </c>
      <c r="K54" s="167" t="s">
        <v>24</v>
      </c>
      <c r="L54" s="168">
        <v>12021.9</v>
      </c>
      <c r="M54" s="169" t="s">
        <v>24</v>
      </c>
      <c r="N54" s="170" t="s">
        <v>24</v>
      </c>
      <c r="U54" s="122" t="s">
        <v>191</v>
      </c>
    </row>
    <row r="55" spans="1:23" s="116" customFormat="1" ht="22.5" x14ac:dyDescent="0.2">
      <c r="A55" s="166"/>
      <c r="B55" s="164" t="s">
        <v>192</v>
      </c>
      <c r="C55" s="121" t="s">
        <v>193</v>
      </c>
      <c r="D55" s="121"/>
      <c r="E55" s="121"/>
      <c r="F55" s="167" t="s">
        <v>194</v>
      </c>
      <c r="G55" s="167" t="s">
        <v>195</v>
      </c>
      <c r="H55" s="167" t="s">
        <v>24</v>
      </c>
      <c r="I55" s="167" t="s">
        <v>195</v>
      </c>
      <c r="J55" s="168" t="s">
        <v>24</v>
      </c>
      <c r="K55" s="167" t="s">
        <v>24</v>
      </c>
      <c r="L55" s="168">
        <v>11420.81</v>
      </c>
      <c r="M55" s="169" t="s">
        <v>24</v>
      </c>
      <c r="N55" s="170" t="s">
        <v>24</v>
      </c>
      <c r="U55" s="122" t="s">
        <v>193</v>
      </c>
    </row>
    <row r="56" spans="1:23" s="116" customFormat="1" ht="22.5" x14ac:dyDescent="0.2">
      <c r="A56" s="166"/>
      <c r="B56" s="164" t="s">
        <v>196</v>
      </c>
      <c r="C56" s="121" t="s">
        <v>197</v>
      </c>
      <c r="D56" s="121"/>
      <c r="E56" s="121"/>
      <c r="F56" s="167" t="s">
        <v>194</v>
      </c>
      <c r="G56" s="167" t="s">
        <v>198</v>
      </c>
      <c r="H56" s="167" t="s">
        <v>24</v>
      </c>
      <c r="I56" s="167" t="s">
        <v>198</v>
      </c>
      <c r="J56" s="168" t="s">
        <v>24</v>
      </c>
      <c r="K56" s="167" t="s">
        <v>24</v>
      </c>
      <c r="L56" s="168">
        <v>7814.24</v>
      </c>
      <c r="M56" s="169" t="s">
        <v>24</v>
      </c>
      <c r="N56" s="170" t="s">
        <v>24</v>
      </c>
      <c r="U56" s="122" t="s">
        <v>197</v>
      </c>
    </row>
    <row r="57" spans="1:23" s="116" customFormat="1" x14ac:dyDescent="0.2">
      <c r="A57" s="171"/>
      <c r="B57" s="172"/>
      <c r="C57" s="173" t="s">
        <v>199</v>
      </c>
      <c r="D57" s="173"/>
      <c r="E57" s="173"/>
      <c r="F57" s="174" t="s">
        <v>24</v>
      </c>
      <c r="G57" s="174" t="s">
        <v>24</v>
      </c>
      <c r="H57" s="174" t="s">
        <v>24</v>
      </c>
      <c r="I57" s="174" t="s">
        <v>24</v>
      </c>
      <c r="J57" s="175" t="s">
        <v>24</v>
      </c>
      <c r="K57" s="174" t="s">
        <v>24</v>
      </c>
      <c r="L57" s="175">
        <v>53388.93</v>
      </c>
      <c r="M57" s="161" t="s">
        <v>24</v>
      </c>
      <c r="N57" s="176" t="s">
        <v>24</v>
      </c>
      <c r="W57" s="122" t="s">
        <v>199</v>
      </c>
    </row>
    <row r="58" spans="1:23" s="116" customFormat="1" ht="22.5" x14ac:dyDescent="0.2">
      <c r="A58" s="156" t="s">
        <v>178</v>
      </c>
      <c r="B58" s="157" t="s">
        <v>203</v>
      </c>
      <c r="C58" s="158" t="s">
        <v>204</v>
      </c>
      <c r="D58" s="158"/>
      <c r="E58" s="158"/>
      <c r="F58" s="159" t="s">
        <v>171</v>
      </c>
      <c r="G58" s="159" t="s">
        <v>24</v>
      </c>
      <c r="H58" s="159" t="s">
        <v>24</v>
      </c>
      <c r="I58" s="159" t="s">
        <v>172</v>
      </c>
      <c r="J58" s="160" t="s">
        <v>24</v>
      </c>
      <c r="K58" s="159" t="s">
        <v>24</v>
      </c>
      <c r="L58" s="160" t="s">
        <v>24</v>
      </c>
      <c r="M58" s="161" t="s">
        <v>24</v>
      </c>
      <c r="N58" s="162" t="s">
        <v>24</v>
      </c>
      <c r="R58" s="122" t="s">
        <v>204</v>
      </c>
    </row>
    <row r="59" spans="1:23" s="116" customFormat="1" x14ac:dyDescent="0.2">
      <c r="A59" s="166"/>
      <c r="B59" s="164" t="s">
        <v>168</v>
      </c>
      <c r="C59" s="121" t="s">
        <v>175</v>
      </c>
      <c r="D59" s="121"/>
      <c r="E59" s="121"/>
      <c r="F59" s="167" t="s">
        <v>24</v>
      </c>
      <c r="G59" s="167" t="s">
        <v>24</v>
      </c>
      <c r="H59" s="167" t="s">
        <v>24</v>
      </c>
      <c r="I59" s="167" t="s">
        <v>24</v>
      </c>
      <c r="J59" s="168">
        <v>108.71</v>
      </c>
      <c r="K59" s="167" t="s">
        <v>24</v>
      </c>
      <c r="L59" s="168">
        <v>217.42</v>
      </c>
      <c r="M59" s="169" t="s">
        <v>24</v>
      </c>
      <c r="N59" s="170" t="s">
        <v>24</v>
      </c>
      <c r="T59" s="122" t="s">
        <v>175</v>
      </c>
    </row>
    <row r="60" spans="1:23" s="116" customFormat="1" x14ac:dyDescent="0.2">
      <c r="A60" s="166"/>
      <c r="B60" s="164" t="s">
        <v>172</v>
      </c>
      <c r="C60" s="121" t="s">
        <v>177</v>
      </c>
      <c r="D60" s="121"/>
      <c r="E60" s="121"/>
      <c r="F60" s="167" t="s">
        <v>24</v>
      </c>
      <c r="G60" s="167" t="s">
        <v>24</v>
      </c>
      <c r="H60" s="167" t="s">
        <v>24</v>
      </c>
      <c r="I60" s="167" t="s">
        <v>24</v>
      </c>
      <c r="J60" s="168">
        <v>289.13</v>
      </c>
      <c r="K60" s="167" t="s">
        <v>24</v>
      </c>
      <c r="L60" s="168">
        <v>578.26</v>
      </c>
      <c r="M60" s="169" t="s">
        <v>24</v>
      </c>
      <c r="N60" s="170" t="s">
        <v>24</v>
      </c>
      <c r="T60" s="122" t="s">
        <v>177</v>
      </c>
    </row>
    <row r="61" spans="1:23" s="116" customFormat="1" x14ac:dyDescent="0.2">
      <c r="A61" s="166"/>
      <c r="B61" s="164" t="s">
        <v>178</v>
      </c>
      <c r="C61" s="121" t="s">
        <v>179</v>
      </c>
      <c r="D61" s="121"/>
      <c r="E61" s="121"/>
      <c r="F61" s="167" t="s">
        <v>24</v>
      </c>
      <c r="G61" s="167" t="s">
        <v>24</v>
      </c>
      <c r="H61" s="167" t="s">
        <v>24</v>
      </c>
      <c r="I61" s="167" t="s">
        <v>24</v>
      </c>
      <c r="J61" s="168">
        <v>68.930000000000007</v>
      </c>
      <c r="K61" s="167" t="s">
        <v>24</v>
      </c>
      <c r="L61" s="168">
        <v>137.86000000000001</v>
      </c>
      <c r="M61" s="169" t="s">
        <v>24</v>
      </c>
      <c r="N61" s="170" t="s">
        <v>24</v>
      </c>
      <c r="T61" s="122" t="s">
        <v>179</v>
      </c>
    </row>
    <row r="62" spans="1:23" s="116" customFormat="1" x14ac:dyDescent="0.2">
      <c r="A62" s="166"/>
      <c r="B62" s="164" t="s">
        <v>180</v>
      </c>
      <c r="C62" s="121" t="s">
        <v>181</v>
      </c>
      <c r="D62" s="121"/>
      <c r="E62" s="121"/>
      <c r="F62" s="167" t="s">
        <v>24</v>
      </c>
      <c r="G62" s="167" t="s">
        <v>24</v>
      </c>
      <c r="H62" s="167" t="s">
        <v>24</v>
      </c>
      <c r="I62" s="167" t="s">
        <v>24</v>
      </c>
      <c r="J62" s="168">
        <v>85.22</v>
      </c>
      <c r="K62" s="167" t="s">
        <v>24</v>
      </c>
      <c r="L62" s="168">
        <v>170.44</v>
      </c>
      <c r="M62" s="169" t="s">
        <v>24</v>
      </c>
      <c r="N62" s="170" t="s">
        <v>24</v>
      </c>
      <c r="T62" s="122" t="s">
        <v>181</v>
      </c>
    </row>
    <row r="63" spans="1:23" s="116" customFormat="1" x14ac:dyDescent="0.2">
      <c r="A63" s="166"/>
      <c r="B63" s="164" t="s">
        <v>24</v>
      </c>
      <c r="C63" s="121" t="s">
        <v>183</v>
      </c>
      <c r="D63" s="121"/>
      <c r="E63" s="121"/>
      <c r="F63" s="167" t="s">
        <v>184</v>
      </c>
      <c r="G63" s="167" t="s">
        <v>205</v>
      </c>
      <c r="H63" s="167" t="s">
        <v>24</v>
      </c>
      <c r="I63" s="167" t="s">
        <v>206</v>
      </c>
      <c r="J63" s="168" t="s">
        <v>24</v>
      </c>
      <c r="K63" s="167" t="s">
        <v>24</v>
      </c>
      <c r="L63" s="168" t="s">
        <v>24</v>
      </c>
      <c r="M63" s="169" t="s">
        <v>24</v>
      </c>
      <c r="N63" s="170" t="s">
        <v>24</v>
      </c>
      <c r="U63" s="122" t="s">
        <v>183</v>
      </c>
    </row>
    <row r="64" spans="1:23" s="116" customFormat="1" x14ac:dyDescent="0.2">
      <c r="A64" s="166"/>
      <c r="B64" s="164" t="s">
        <v>24</v>
      </c>
      <c r="C64" s="121" t="s">
        <v>187</v>
      </c>
      <c r="D64" s="121"/>
      <c r="E64" s="121"/>
      <c r="F64" s="167" t="s">
        <v>184</v>
      </c>
      <c r="G64" s="167" t="s">
        <v>207</v>
      </c>
      <c r="H64" s="167" t="s">
        <v>24</v>
      </c>
      <c r="I64" s="167" t="s">
        <v>208</v>
      </c>
      <c r="J64" s="168" t="s">
        <v>24</v>
      </c>
      <c r="K64" s="167" t="s">
        <v>24</v>
      </c>
      <c r="L64" s="168" t="s">
        <v>24</v>
      </c>
      <c r="M64" s="169" t="s">
        <v>24</v>
      </c>
      <c r="N64" s="170" t="s">
        <v>24</v>
      </c>
      <c r="U64" s="122" t="s">
        <v>187</v>
      </c>
    </row>
    <row r="65" spans="1:26" s="116" customFormat="1" x14ac:dyDescent="0.2">
      <c r="A65" s="166"/>
      <c r="B65" s="164" t="s">
        <v>24</v>
      </c>
      <c r="C65" s="158" t="s">
        <v>190</v>
      </c>
      <c r="D65" s="158"/>
      <c r="E65" s="158"/>
      <c r="F65" s="159" t="s">
        <v>24</v>
      </c>
      <c r="G65" s="159" t="s">
        <v>24</v>
      </c>
      <c r="H65" s="159" t="s">
        <v>24</v>
      </c>
      <c r="I65" s="159" t="s">
        <v>24</v>
      </c>
      <c r="J65" s="160">
        <v>483.06</v>
      </c>
      <c r="K65" s="159" t="s">
        <v>24</v>
      </c>
      <c r="L65" s="160">
        <v>966.12</v>
      </c>
      <c r="M65" s="161" t="s">
        <v>24</v>
      </c>
      <c r="N65" s="162" t="s">
        <v>24</v>
      </c>
      <c r="V65" s="122" t="s">
        <v>190</v>
      </c>
    </row>
    <row r="66" spans="1:26" s="116" customFormat="1" x14ac:dyDescent="0.2">
      <c r="A66" s="166"/>
      <c r="B66" s="164" t="s">
        <v>24</v>
      </c>
      <c r="C66" s="121" t="s">
        <v>191</v>
      </c>
      <c r="D66" s="121"/>
      <c r="E66" s="121"/>
      <c r="F66" s="167" t="s">
        <v>24</v>
      </c>
      <c r="G66" s="167" t="s">
        <v>24</v>
      </c>
      <c r="H66" s="167" t="s">
        <v>24</v>
      </c>
      <c r="I66" s="167" t="s">
        <v>24</v>
      </c>
      <c r="J66" s="168" t="s">
        <v>24</v>
      </c>
      <c r="K66" s="167" t="s">
        <v>24</v>
      </c>
      <c r="L66" s="168">
        <v>355.28</v>
      </c>
      <c r="M66" s="169" t="s">
        <v>24</v>
      </c>
      <c r="N66" s="170" t="s">
        <v>24</v>
      </c>
      <c r="U66" s="122" t="s">
        <v>191</v>
      </c>
    </row>
    <row r="67" spans="1:26" s="116" customFormat="1" ht="22.5" x14ac:dyDescent="0.2">
      <c r="A67" s="166"/>
      <c r="B67" s="164" t="s">
        <v>192</v>
      </c>
      <c r="C67" s="121" t="s">
        <v>193</v>
      </c>
      <c r="D67" s="121"/>
      <c r="E67" s="121"/>
      <c r="F67" s="167" t="s">
        <v>194</v>
      </c>
      <c r="G67" s="167" t="s">
        <v>195</v>
      </c>
      <c r="H67" s="167" t="s">
        <v>24</v>
      </c>
      <c r="I67" s="167" t="s">
        <v>195</v>
      </c>
      <c r="J67" s="168" t="s">
        <v>24</v>
      </c>
      <c r="K67" s="167" t="s">
        <v>24</v>
      </c>
      <c r="L67" s="168">
        <v>337.52</v>
      </c>
      <c r="M67" s="169" t="s">
        <v>24</v>
      </c>
      <c r="N67" s="170" t="s">
        <v>24</v>
      </c>
      <c r="U67" s="122" t="s">
        <v>193</v>
      </c>
    </row>
    <row r="68" spans="1:26" s="116" customFormat="1" ht="22.5" x14ac:dyDescent="0.2">
      <c r="A68" s="166"/>
      <c r="B68" s="164" t="s">
        <v>196</v>
      </c>
      <c r="C68" s="121" t="s">
        <v>197</v>
      </c>
      <c r="D68" s="121"/>
      <c r="E68" s="121"/>
      <c r="F68" s="167" t="s">
        <v>194</v>
      </c>
      <c r="G68" s="167" t="s">
        <v>198</v>
      </c>
      <c r="H68" s="167" t="s">
        <v>24</v>
      </c>
      <c r="I68" s="167" t="s">
        <v>198</v>
      </c>
      <c r="J68" s="168" t="s">
        <v>24</v>
      </c>
      <c r="K68" s="167" t="s">
        <v>24</v>
      </c>
      <c r="L68" s="168">
        <v>230.93</v>
      </c>
      <c r="M68" s="169" t="s">
        <v>24</v>
      </c>
      <c r="N68" s="170" t="s">
        <v>24</v>
      </c>
      <c r="U68" s="122" t="s">
        <v>197</v>
      </c>
    </row>
    <row r="69" spans="1:26" s="116" customFormat="1" x14ac:dyDescent="0.2">
      <c r="A69" s="171"/>
      <c r="B69" s="172"/>
      <c r="C69" s="173" t="s">
        <v>199</v>
      </c>
      <c r="D69" s="173"/>
      <c r="E69" s="173"/>
      <c r="F69" s="174" t="s">
        <v>24</v>
      </c>
      <c r="G69" s="174" t="s">
        <v>24</v>
      </c>
      <c r="H69" s="174" t="s">
        <v>24</v>
      </c>
      <c r="I69" s="174" t="s">
        <v>24</v>
      </c>
      <c r="J69" s="175" t="s">
        <v>24</v>
      </c>
      <c r="K69" s="174" t="s">
        <v>24</v>
      </c>
      <c r="L69" s="175">
        <v>1534.57</v>
      </c>
      <c r="M69" s="161" t="s">
        <v>24</v>
      </c>
      <c r="N69" s="176" t="s">
        <v>24</v>
      </c>
      <c r="W69" s="122" t="s">
        <v>199</v>
      </c>
    </row>
    <row r="70" spans="1:26" s="116" customFormat="1" ht="1.5" customHeight="1" x14ac:dyDescent="0.2">
      <c r="A70" s="177"/>
      <c r="B70" s="172"/>
      <c r="C70" s="172"/>
      <c r="D70" s="172"/>
      <c r="E70" s="172"/>
      <c r="F70" s="177"/>
      <c r="G70" s="177"/>
      <c r="H70" s="177"/>
      <c r="I70" s="177"/>
      <c r="J70" s="178"/>
      <c r="K70" s="177"/>
      <c r="L70" s="178"/>
      <c r="M70" s="167"/>
      <c r="N70" s="178"/>
    </row>
    <row r="71" spans="1:26" s="116" customFormat="1" x14ac:dyDescent="0.2">
      <c r="A71" s="179"/>
      <c r="B71" s="180" t="s">
        <v>24</v>
      </c>
      <c r="C71" s="173" t="s">
        <v>209</v>
      </c>
      <c r="D71" s="173"/>
      <c r="E71" s="173"/>
      <c r="F71" s="173"/>
      <c r="G71" s="173"/>
      <c r="H71" s="173"/>
      <c r="I71" s="173"/>
      <c r="J71" s="173"/>
      <c r="K71" s="173"/>
      <c r="L71" s="181">
        <v>89165.68</v>
      </c>
      <c r="M71" s="182"/>
      <c r="N71" s="183"/>
      <c r="X71" s="122" t="s">
        <v>209</v>
      </c>
    </row>
    <row r="72" spans="1:26" s="116" customFormat="1" x14ac:dyDescent="0.2">
      <c r="A72" s="150" t="s">
        <v>210</v>
      </c>
      <c r="B72" s="151"/>
      <c r="C72" s="151"/>
      <c r="D72" s="151"/>
      <c r="E72" s="151"/>
      <c r="F72" s="151"/>
      <c r="G72" s="151"/>
      <c r="H72" s="151"/>
      <c r="I72" s="151"/>
      <c r="J72" s="151"/>
      <c r="K72" s="151"/>
      <c r="L72" s="151"/>
      <c r="M72" s="151"/>
      <c r="N72" s="152"/>
      <c r="P72" s="122" t="s">
        <v>210</v>
      </c>
    </row>
    <row r="73" spans="1:26" s="116" customFormat="1" ht="22.5" x14ac:dyDescent="0.2">
      <c r="A73" s="156" t="s">
        <v>180</v>
      </c>
      <c r="B73" s="157" t="s">
        <v>211</v>
      </c>
      <c r="C73" s="158" t="s">
        <v>212</v>
      </c>
      <c r="D73" s="158"/>
      <c r="E73" s="158"/>
      <c r="F73" s="159" t="s">
        <v>171</v>
      </c>
      <c r="G73" s="159" t="s">
        <v>24</v>
      </c>
      <c r="H73" s="159" t="s">
        <v>24</v>
      </c>
      <c r="I73" s="159" t="s">
        <v>172</v>
      </c>
      <c r="J73" s="160">
        <v>62250000</v>
      </c>
      <c r="K73" s="159" t="s">
        <v>24</v>
      </c>
      <c r="L73" s="160">
        <v>23184357.539999999</v>
      </c>
      <c r="M73" s="161">
        <v>5.37</v>
      </c>
      <c r="N73" s="162">
        <v>124500000</v>
      </c>
      <c r="R73" s="122" t="s">
        <v>212</v>
      </c>
    </row>
    <row r="74" spans="1:26" s="116" customFormat="1" ht="1.5" customHeight="1" x14ac:dyDescent="0.2">
      <c r="A74" s="177"/>
      <c r="B74" s="172"/>
      <c r="C74" s="172"/>
      <c r="D74" s="172"/>
      <c r="E74" s="172"/>
      <c r="F74" s="177"/>
      <c r="G74" s="177"/>
      <c r="H74" s="177"/>
      <c r="I74" s="177"/>
      <c r="J74" s="178"/>
      <c r="K74" s="177"/>
      <c r="L74" s="178"/>
      <c r="M74" s="167"/>
      <c r="N74" s="178"/>
    </row>
    <row r="75" spans="1:26" s="116" customFormat="1" x14ac:dyDescent="0.2">
      <c r="A75" s="179"/>
      <c r="B75" s="180" t="s">
        <v>24</v>
      </c>
      <c r="C75" s="173" t="s">
        <v>213</v>
      </c>
      <c r="D75" s="173"/>
      <c r="E75" s="173"/>
      <c r="F75" s="173"/>
      <c r="G75" s="173"/>
      <c r="H75" s="173"/>
      <c r="I75" s="173"/>
      <c r="J75" s="173"/>
      <c r="K75" s="173"/>
      <c r="L75" s="181">
        <v>23184357.539999999</v>
      </c>
      <c r="M75" s="182"/>
      <c r="N75" s="183"/>
      <c r="X75" s="122" t="s">
        <v>213</v>
      </c>
    </row>
    <row r="76" spans="1:26" s="116" customFormat="1" ht="2.25" customHeight="1" x14ac:dyDescent="0.2">
      <c r="B76" s="120"/>
      <c r="C76" s="120"/>
      <c r="D76" s="120"/>
      <c r="E76" s="120"/>
      <c r="F76" s="120"/>
      <c r="G76" s="120"/>
      <c r="H76" s="120"/>
      <c r="I76" s="120"/>
      <c r="J76" s="120"/>
      <c r="K76" s="120"/>
      <c r="L76" s="184"/>
      <c r="M76" s="185"/>
      <c r="N76" s="186"/>
    </row>
    <row r="77" spans="1:26" s="116" customFormat="1" x14ac:dyDescent="0.2">
      <c r="A77" s="179"/>
      <c r="B77" s="180" t="s">
        <v>24</v>
      </c>
      <c r="C77" s="173" t="s">
        <v>214</v>
      </c>
      <c r="D77" s="173"/>
      <c r="E77" s="173"/>
      <c r="F77" s="173"/>
      <c r="G77" s="173"/>
      <c r="H77" s="173"/>
      <c r="I77" s="173"/>
      <c r="J77" s="173"/>
      <c r="K77" s="173"/>
      <c r="L77" s="181" t="s">
        <v>24</v>
      </c>
      <c r="M77" s="182" t="s">
        <v>24</v>
      </c>
      <c r="N77" s="183" t="s">
        <v>24</v>
      </c>
      <c r="Y77" s="122" t="s">
        <v>214</v>
      </c>
    </row>
    <row r="78" spans="1:26" s="116" customFormat="1" x14ac:dyDescent="0.2">
      <c r="A78" s="187"/>
      <c r="B78" s="164" t="s">
        <v>168</v>
      </c>
      <c r="C78" s="121" t="s">
        <v>215</v>
      </c>
      <c r="D78" s="121"/>
      <c r="E78" s="121"/>
      <c r="F78" s="121"/>
      <c r="G78" s="121"/>
      <c r="H78" s="121"/>
      <c r="I78" s="121"/>
      <c r="J78" s="121"/>
      <c r="K78" s="121"/>
      <c r="L78" s="188">
        <v>89165.68</v>
      </c>
      <c r="M78" s="189">
        <v>8.94</v>
      </c>
      <c r="N78" s="190">
        <v>797141</v>
      </c>
      <c r="Z78" s="122" t="s">
        <v>215</v>
      </c>
    </row>
    <row r="79" spans="1:26" s="116" customFormat="1" x14ac:dyDescent="0.2">
      <c r="A79" s="187"/>
      <c r="B79" s="164" t="s">
        <v>24</v>
      </c>
      <c r="C79" s="121" t="s">
        <v>216</v>
      </c>
      <c r="D79" s="121"/>
      <c r="E79" s="121"/>
      <c r="F79" s="121"/>
      <c r="G79" s="121"/>
      <c r="H79" s="121"/>
      <c r="I79" s="121"/>
      <c r="J79" s="121"/>
      <c r="K79" s="121"/>
      <c r="L79" s="188" t="s">
        <v>24</v>
      </c>
      <c r="M79" s="189" t="s">
        <v>24</v>
      </c>
      <c r="N79" s="190" t="s">
        <v>24</v>
      </c>
      <c r="Z79" s="122" t="s">
        <v>216</v>
      </c>
    </row>
    <row r="80" spans="1:26" s="116" customFormat="1" x14ac:dyDescent="0.2">
      <c r="A80" s="187"/>
      <c r="B80" s="164" t="s">
        <v>24</v>
      </c>
      <c r="C80" s="121" t="s">
        <v>217</v>
      </c>
      <c r="D80" s="121"/>
      <c r="E80" s="121"/>
      <c r="F80" s="121"/>
      <c r="G80" s="121"/>
      <c r="H80" s="121"/>
      <c r="I80" s="121"/>
      <c r="J80" s="121"/>
      <c r="K80" s="121"/>
      <c r="L80" s="188">
        <v>17029.330000000002</v>
      </c>
      <c r="M80" s="189" t="s">
        <v>24</v>
      </c>
      <c r="N80" s="190" t="s">
        <v>24</v>
      </c>
      <c r="Z80" s="122" t="s">
        <v>217</v>
      </c>
    </row>
    <row r="81" spans="1:27" x14ac:dyDescent="0.2">
      <c r="A81" s="187"/>
      <c r="B81" s="164" t="s">
        <v>24</v>
      </c>
      <c r="C81" s="121" t="s">
        <v>218</v>
      </c>
      <c r="D81" s="121"/>
      <c r="E81" s="121"/>
      <c r="F81" s="121"/>
      <c r="G81" s="121"/>
      <c r="H81" s="121"/>
      <c r="I81" s="121"/>
      <c r="J81" s="121"/>
      <c r="K81" s="121"/>
      <c r="L81" s="188">
        <v>34226.39</v>
      </c>
      <c r="M81" s="189" t="s">
        <v>24</v>
      </c>
      <c r="N81" s="190" t="s">
        <v>24</v>
      </c>
      <c r="O81" s="116"/>
      <c r="P81" s="116"/>
      <c r="Q81" s="116"/>
      <c r="R81" s="116"/>
      <c r="S81" s="116"/>
      <c r="T81" s="116"/>
      <c r="U81" s="116"/>
      <c r="V81" s="116"/>
      <c r="W81" s="116"/>
      <c r="X81" s="116"/>
      <c r="Y81" s="116"/>
      <c r="Z81" s="122" t="s">
        <v>218</v>
      </c>
      <c r="AA81" s="116"/>
    </row>
    <row r="82" spans="1:27" x14ac:dyDescent="0.2">
      <c r="A82" s="187"/>
      <c r="B82" s="164" t="s">
        <v>24</v>
      </c>
      <c r="C82" s="121" t="s">
        <v>219</v>
      </c>
      <c r="D82" s="121"/>
      <c r="E82" s="121"/>
      <c r="F82" s="121"/>
      <c r="G82" s="121"/>
      <c r="H82" s="121"/>
      <c r="I82" s="121"/>
      <c r="J82" s="121"/>
      <c r="K82" s="121"/>
      <c r="L82" s="188">
        <v>4641.9399999999996</v>
      </c>
      <c r="M82" s="189" t="s">
        <v>24</v>
      </c>
      <c r="N82" s="190" t="s">
        <v>24</v>
      </c>
      <c r="O82" s="116"/>
      <c r="P82" s="116"/>
      <c r="Q82" s="116"/>
      <c r="R82" s="116"/>
      <c r="S82" s="116"/>
      <c r="T82" s="116"/>
      <c r="U82" s="116"/>
      <c r="V82" s="116"/>
      <c r="W82" s="116"/>
      <c r="X82" s="116"/>
      <c r="Y82" s="116"/>
      <c r="Z82" s="122" t="s">
        <v>219</v>
      </c>
      <c r="AA82" s="116"/>
    </row>
    <row r="83" spans="1:27" x14ac:dyDescent="0.2">
      <c r="A83" s="187"/>
      <c r="B83" s="164" t="s">
        <v>24</v>
      </c>
      <c r="C83" s="121" t="s">
        <v>220</v>
      </c>
      <c r="D83" s="121"/>
      <c r="E83" s="121"/>
      <c r="F83" s="121"/>
      <c r="G83" s="121"/>
      <c r="H83" s="121"/>
      <c r="I83" s="121"/>
      <c r="J83" s="121"/>
      <c r="K83" s="121"/>
      <c r="L83" s="188">
        <v>19752.89</v>
      </c>
      <c r="M83" s="189" t="s">
        <v>24</v>
      </c>
      <c r="N83" s="190" t="s">
        <v>24</v>
      </c>
      <c r="O83" s="116"/>
      <c r="P83" s="116"/>
      <c r="Q83" s="116"/>
      <c r="R83" s="116"/>
      <c r="S83" s="116"/>
      <c r="T83" s="116"/>
      <c r="U83" s="116"/>
      <c r="V83" s="116"/>
      <c r="W83" s="116"/>
      <c r="X83" s="116"/>
      <c r="Y83" s="116"/>
      <c r="Z83" s="122" t="s">
        <v>220</v>
      </c>
      <c r="AA83" s="116"/>
    </row>
    <row r="84" spans="1:27" x14ac:dyDescent="0.2">
      <c r="A84" s="187"/>
      <c r="B84" s="164" t="s">
        <v>24</v>
      </c>
      <c r="C84" s="121" t="s">
        <v>221</v>
      </c>
      <c r="D84" s="121"/>
      <c r="E84" s="121"/>
      <c r="F84" s="121"/>
      <c r="G84" s="121"/>
      <c r="H84" s="121"/>
      <c r="I84" s="121"/>
      <c r="J84" s="121"/>
      <c r="K84" s="121"/>
      <c r="L84" s="188">
        <v>13515.13</v>
      </c>
      <c r="M84" s="189" t="s">
        <v>24</v>
      </c>
      <c r="N84" s="190" t="s">
        <v>24</v>
      </c>
      <c r="O84" s="116"/>
      <c r="P84" s="116"/>
      <c r="Q84" s="116"/>
      <c r="R84" s="116"/>
      <c r="S84" s="116"/>
      <c r="T84" s="116"/>
      <c r="U84" s="116"/>
      <c r="V84" s="116"/>
      <c r="W84" s="116"/>
      <c r="X84" s="116"/>
      <c r="Y84" s="116"/>
      <c r="Z84" s="122" t="s">
        <v>221</v>
      </c>
      <c r="AA84" s="116"/>
    </row>
    <row r="85" spans="1:27" x14ac:dyDescent="0.2">
      <c r="A85" s="187"/>
      <c r="B85" s="164" t="s">
        <v>172</v>
      </c>
      <c r="C85" s="121" t="s">
        <v>222</v>
      </c>
      <c r="D85" s="121"/>
      <c r="E85" s="121"/>
      <c r="F85" s="121"/>
      <c r="G85" s="121"/>
      <c r="H85" s="121"/>
      <c r="I85" s="121"/>
      <c r="J85" s="121"/>
      <c r="K85" s="121"/>
      <c r="L85" s="188">
        <v>23184357.539999999</v>
      </c>
      <c r="M85" s="189">
        <v>5.37</v>
      </c>
      <c r="N85" s="190">
        <v>124500000</v>
      </c>
      <c r="O85" s="116"/>
      <c r="P85" s="116"/>
      <c r="Q85" s="116"/>
      <c r="R85" s="116"/>
      <c r="S85" s="116"/>
      <c r="T85" s="116"/>
      <c r="U85" s="116"/>
      <c r="V85" s="116"/>
      <c r="W85" s="116"/>
      <c r="X85" s="116"/>
      <c r="Y85" s="116"/>
      <c r="Z85" s="122" t="s">
        <v>222</v>
      </c>
      <c r="AA85" s="116"/>
    </row>
    <row r="86" spans="1:27" x14ac:dyDescent="0.2">
      <c r="A86" s="187"/>
      <c r="B86" s="164" t="s">
        <v>24</v>
      </c>
      <c r="C86" s="121" t="s">
        <v>223</v>
      </c>
      <c r="D86" s="121"/>
      <c r="E86" s="121"/>
      <c r="F86" s="121"/>
      <c r="G86" s="121"/>
      <c r="H86" s="121"/>
      <c r="I86" s="121"/>
      <c r="J86" s="121"/>
      <c r="K86" s="121"/>
      <c r="L86" s="188">
        <v>20792.509999999998</v>
      </c>
      <c r="M86" s="189" t="s">
        <v>24</v>
      </c>
      <c r="N86" s="190" t="s">
        <v>24</v>
      </c>
      <c r="O86" s="116"/>
      <c r="P86" s="116"/>
      <c r="Q86" s="116"/>
      <c r="R86" s="116"/>
      <c r="S86" s="116"/>
      <c r="T86" s="116"/>
      <c r="U86" s="116"/>
      <c r="V86" s="116"/>
      <c r="W86" s="116"/>
      <c r="X86" s="116"/>
      <c r="Y86" s="116"/>
      <c r="Z86" s="122" t="s">
        <v>223</v>
      </c>
      <c r="AA86" s="116"/>
    </row>
    <row r="87" spans="1:27" x14ac:dyDescent="0.2">
      <c r="A87" s="187"/>
      <c r="B87" s="164" t="s">
        <v>24</v>
      </c>
      <c r="C87" s="121" t="s">
        <v>224</v>
      </c>
      <c r="D87" s="121"/>
      <c r="E87" s="121"/>
      <c r="F87" s="121"/>
      <c r="G87" s="121"/>
      <c r="H87" s="121"/>
      <c r="I87" s="121"/>
      <c r="J87" s="121"/>
      <c r="K87" s="121"/>
      <c r="L87" s="188">
        <v>19752.89</v>
      </c>
      <c r="M87" s="189" t="s">
        <v>24</v>
      </c>
      <c r="N87" s="190" t="s">
        <v>24</v>
      </c>
      <c r="O87" s="116"/>
      <c r="P87" s="116"/>
      <c r="Q87" s="116"/>
      <c r="R87" s="116"/>
      <c r="S87" s="116"/>
      <c r="T87" s="116"/>
      <c r="U87" s="116"/>
      <c r="V87" s="116"/>
      <c r="W87" s="116"/>
      <c r="X87" s="116"/>
      <c r="Y87" s="116"/>
      <c r="Z87" s="122" t="s">
        <v>224</v>
      </c>
      <c r="AA87" s="116"/>
    </row>
    <row r="88" spans="1:27" x14ac:dyDescent="0.2">
      <c r="A88" s="187"/>
      <c r="B88" s="164" t="s">
        <v>24</v>
      </c>
      <c r="C88" s="121" t="s">
        <v>225</v>
      </c>
      <c r="D88" s="121"/>
      <c r="E88" s="121"/>
      <c r="F88" s="121"/>
      <c r="G88" s="121"/>
      <c r="H88" s="121"/>
      <c r="I88" s="121"/>
      <c r="J88" s="121"/>
      <c r="K88" s="121"/>
      <c r="L88" s="188">
        <v>13515.13</v>
      </c>
      <c r="M88" s="189" t="s">
        <v>24</v>
      </c>
      <c r="N88" s="190" t="s">
        <v>24</v>
      </c>
      <c r="O88" s="116"/>
      <c r="P88" s="116"/>
      <c r="Q88" s="116"/>
      <c r="R88" s="116"/>
      <c r="S88" s="116"/>
      <c r="T88" s="116"/>
      <c r="U88" s="116"/>
      <c r="V88" s="116"/>
      <c r="W88" s="116"/>
      <c r="X88" s="116"/>
      <c r="Y88" s="116"/>
      <c r="Z88" s="122" t="s">
        <v>225</v>
      </c>
      <c r="AA88" s="116"/>
    </row>
    <row r="89" spans="1:27" x14ac:dyDescent="0.2">
      <c r="A89" s="187"/>
      <c r="B89" s="178" t="s">
        <v>24</v>
      </c>
      <c r="C89" s="191" t="s">
        <v>226</v>
      </c>
      <c r="D89" s="191"/>
      <c r="E89" s="191"/>
      <c r="F89" s="191"/>
      <c r="G89" s="191"/>
      <c r="H89" s="191"/>
      <c r="I89" s="191"/>
      <c r="J89" s="191"/>
      <c r="K89" s="191"/>
      <c r="L89" s="192">
        <v>23273523.219999999</v>
      </c>
      <c r="M89" s="193" t="s">
        <v>24</v>
      </c>
      <c r="N89" s="194">
        <v>125297141</v>
      </c>
      <c r="O89" s="116"/>
      <c r="P89" s="116"/>
      <c r="Q89" s="116"/>
      <c r="R89" s="116"/>
      <c r="S89" s="116"/>
      <c r="T89" s="116"/>
      <c r="U89" s="116"/>
      <c r="V89" s="116"/>
      <c r="W89" s="116"/>
      <c r="X89" s="116"/>
      <c r="Y89" s="116"/>
      <c r="Z89" s="116"/>
      <c r="AA89" s="122" t="s">
        <v>226</v>
      </c>
    </row>
    <row r="90" spans="1:27" x14ac:dyDescent="0.2">
      <c r="A90" s="187"/>
      <c r="B90" s="164" t="s">
        <v>24</v>
      </c>
      <c r="C90" s="121" t="s">
        <v>216</v>
      </c>
      <c r="D90" s="121"/>
      <c r="E90" s="121"/>
      <c r="F90" s="121"/>
      <c r="G90" s="121"/>
      <c r="H90" s="121"/>
      <c r="I90" s="121"/>
      <c r="J90" s="121"/>
      <c r="K90" s="121"/>
      <c r="L90" s="188" t="s">
        <v>24</v>
      </c>
      <c r="M90" s="189" t="s">
        <v>24</v>
      </c>
      <c r="N90" s="190" t="s">
        <v>24</v>
      </c>
      <c r="O90" s="116"/>
      <c r="P90" s="116"/>
      <c r="Q90" s="116"/>
      <c r="R90" s="116"/>
      <c r="S90" s="116"/>
      <c r="T90" s="116"/>
      <c r="U90" s="116"/>
      <c r="V90" s="116"/>
      <c r="W90" s="116"/>
      <c r="X90" s="116"/>
      <c r="Y90" s="116"/>
      <c r="Z90" s="122" t="s">
        <v>216</v>
      </c>
      <c r="AA90" s="116"/>
    </row>
    <row r="91" spans="1:27" x14ac:dyDescent="0.2">
      <c r="A91" s="187"/>
      <c r="B91" s="164" t="s">
        <v>24</v>
      </c>
      <c r="C91" s="121" t="s">
        <v>227</v>
      </c>
      <c r="D91" s="121"/>
      <c r="E91" s="121"/>
      <c r="F91" s="121"/>
      <c r="G91" s="121"/>
      <c r="H91" s="121"/>
      <c r="I91" s="121"/>
      <c r="J91" s="121"/>
      <c r="K91" s="121"/>
      <c r="L91" s="188" t="s">
        <v>24</v>
      </c>
      <c r="M91" s="189" t="s">
        <v>24</v>
      </c>
      <c r="N91" s="190">
        <v>124500000</v>
      </c>
      <c r="O91" s="116"/>
      <c r="P91" s="116"/>
      <c r="Q91" s="116"/>
      <c r="R91" s="116"/>
      <c r="S91" s="116"/>
      <c r="T91" s="116"/>
      <c r="U91" s="116"/>
      <c r="V91" s="116"/>
      <c r="W91" s="116"/>
      <c r="X91" s="116"/>
      <c r="Y91" s="116"/>
      <c r="Z91" s="122" t="s">
        <v>227</v>
      </c>
      <c r="AA91" s="116"/>
    </row>
    <row r="92" spans="1:27" ht="1.5" customHeight="1" x14ac:dyDescent="0.2">
      <c r="B92" s="178"/>
      <c r="C92" s="172"/>
      <c r="D92" s="172"/>
      <c r="E92" s="172"/>
      <c r="F92" s="172"/>
      <c r="G92" s="172"/>
      <c r="H92" s="172"/>
      <c r="I92" s="172"/>
      <c r="J92" s="172"/>
      <c r="K92" s="172"/>
      <c r="L92" s="192"/>
      <c r="M92" s="193"/>
      <c r="N92" s="195"/>
      <c r="O92" s="116"/>
      <c r="P92" s="116"/>
      <c r="Q92" s="116"/>
      <c r="R92" s="116"/>
      <c r="S92" s="116"/>
      <c r="T92" s="116"/>
      <c r="U92" s="116"/>
      <c r="V92" s="116"/>
      <c r="W92" s="116"/>
      <c r="X92" s="116"/>
      <c r="Y92" s="116"/>
      <c r="Z92" s="116"/>
      <c r="AA92" s="116"/>
    </row>
    <row r="93" spans="1:27" ht="53.25" customHeight="1" x14ac:dyDescent="0.2">
      <c r="A93" s="196"/>
      <c r="B93" s="196"/>
      <c r="C93" s="196"/>
      <c r="D93" s="196"/>
      <c r="E93" s="196"/>
      <c r="F93" s="196"/>
      <c r="G93" s="196"/>
      <c r="H93" s="196"/>
      <c r="I93" s="196"/>
      <c r="J93" s="196"/>
      <c r="K93" s="196"/>
      <c r="L93" s="196"/>
      <c r="M93" s="196"/>
      <c r="N93" s="196"/>
      <c r="O93" s="116"/>
      <c r="P93" s="116"/>
      <c r="Q93" s="116"/>
      <c r="R93" s="116"/>
      <c r="S93" s="116"/>
      <c r="T93" s="116"/>
      <c r="U93" s="116"/>
      <c r="V93" s="116"/>
      <c r="W93" s="116"/>
      <c r="X93" s="116"/>
      <c r="Y93" s="116"/>
      <c r="Z93" s="116"/>
      <c r="AA93" s="116"/>
    </row>
    <row r="96" spans="1:27" ht="15.75" customHeight="1" x14ac:dyDescent="0.2">
      <c r="B96" s="75" t="s">
        <v>115</v>
      </c>
      <c r="C96" s="75"/>
      <c r="D96" s="75"/>
      <c r="E96" s="75"/>
      <c r="F96" s="75"/>
      <c r="J96" s="76" t="s">
        <v>116</v>
      </c>
      <c r="K96" s="76"/>
    </row>
    <row r="107" spans="15:27" x14ac:dyDescent="0.2">
      <c r="O107" s="116"/>
      <c r="P107" s="116"/>
      <c r="Q107" s="116"/>
      <c r="R107" s="116"/>
      <c r="S107" s="116"/>
      <c r="T107" s="116"/>
      <c r="U107" s="116"/>
      <c r="V107" s="116"/>
      <c r="W107" s="116"/>
      <c r="X107" s="116"/>
      <c r="Y107" s="116"/>
      <c r="Z107" s="116"/>
      <c r="AA107" s="116"/>
    </row>
  </sheetData>
  <mergeCells count="80">
    <mergeCell ref="C90:K90"/>
    <mergeCell ref="C91:K91"/>
    <mergeCell ref="B96:F96"/>
    <mergeCell ref="J96:K96"/>
    <mergeCell ref="C84:K84"/>
    <mergeCell ref="C85:K85"/>
    <mergeCell ref="C86:K86"/>
    <mergeCell ref="C87:K87"/>
    <mergeCell ref="C88:K88"/>
    <mergeCell ref="C89:K89"/>
    <mergeCell ref="C78:K78"/>
    <mergeCell ref="C79:K79"/>
    <mergeCell ref="C80:K80"/>
    <mergeCell ref="C81:K81"/>
    <mergeCell ref="C82:K82"/>
    <mergeCell ref="C83:K83"/>
    <mergeCell ref="C69:E69"/>
    <mergeCell ref="C71:K71"/>
    <mergeCell ref="A72:N72"/>
    <mergeCell ref="C73:E73"/>
    <mergeCell ref="C75:K75"/>
    <mergeCell ref="C77:K77"/>
    <mergeCell ref="C63:E63"/>
    <mergeCell ref="C64:E64"/>
    <mergeCell ref="C65:E65"/>
    <mergeCell ref="C66:E66"/>
    <mergeCell ref="C67:E67"/>
    <mergeCell ref="C68:E68"/>
    <mergeCell ref="C57:E57"/>
    <mergeCell ref="C58:E58"/>
    <mergeCell ref="C59:E59"/>
    <mergeCell ref="C60:E60"/>
    <mergeCell ref="C61:E61"/>
    <mergeCell ref="C62:E62"/>
    <mergeCell ref="C51:E51"/>
    <mergeCell ref="C52:E52"/>
    <mergeCell ref="C53:E53"/>
    <mergeCell ref="C54:E54"/>
    <mergeCell ref="C55:E55"/>
    <mergeCell ref="C56:E56"/>
    <mergeCell ref="C45:E45"/>
    <mergeCell ref="C46:E46"/>
    <mergeCell ref="C47:E47"/>
    <mergeCell ref="C48:E48"/>
    <mergeCell ref="C49:E49"/>
    <mergeCell ref="C50:E50"/>
    <mergeCell ref="C39:E39"/>
    <mergeCell ref="C40:E40"/>
    <mergeCell ref="C41:E41"/>
    <mergeCell ref="C42:E42"/>
    <mergeCell ref="C43:E43"/>
    <mergeCell ref="C44:E44"/>
    <mergeCell ref="C33:E33"/>
    <mergeCell ref="C34:N34"/>
    <mergeCell ref="C35:E35"/>
    <mergeCell ref="C36:E36"/>
    <mergeCell ref="C37:E37"/>
    <mergeCell ref="C38:E38"/>
    <mergeCell ref="J27:L28"/>
    <mergeCell ref="M27:M29"/>
    <mergeCell ref="N27:N29"/>
    <mergeCell ref="C30:E30"/>
    <mergeCell ref="A31:N31"/>
    <mergeCell ref="A32:N32"/>
    <mergeCell ref="A12:N12"/>
    <mergeCell ref="A13:N13"/>
    <mergeCell ref="B15:F15"/>
    <mergeCell ref="B16:F16"/>
    <mergeCell ref="L25:M25"/>
    <mergeCell ref="A27:A29"/>
    <mergeCell ref="B27:B29"/>
    <mergeCell ref="C27:E29"/>
    <mergeCell ref="F27:F29"/>
    <mergeCell ref="G27:I28"/>
    <mergeCell ref="D5:N5"/>
    <mergeCell ref="A7:N7"/>
    <mergeCell ref="A8:N8"/>
    <mergeCell ref="A9:N9"/>
    <mergeCell ref="A10:N10"/>
    <mergeCell ref="A11:N11"/>
  </mergeCells>
  <pageMargins left="0.7" right="0.7" top="0.75" bottom="0.75" header="0.3" footer="0.3"/>
  <pageSetup paperSize="9"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500"/>
  <sheetViews>
    <sheetView workbookViewId="0">
      <selection activeCell="A9" sqref="A9:N9"/>
    </sheetView>
  </sheetViews>
  <sheetFormatPr defaultColWidth="9.140625" defaultRowHeight="11.25" x14ac:dyDescent="0.2"/>
  <cols>
    <col min="1" max="1" width="8.140625" style="116" customWidth="1"/>
    <col min="2" max="2" width="20.140625" style="116" customWidth="1"/>
    <col min="3" max="4" width="10.42578125" style="116" customWidth="1"/>
    <col min="5" max="5" width="13.28515625" style="116" customWidth="1"/>
    <col min="6" max="6" width="8.5703125" style="116" customWidth="1"/>
    <col min="7" max="7" width="7.85546875" style="116" customWidth="1"/>
    <col min="8" max="8" width="8.42578125" style="116" customWidth="1"/>
    <col min="9" max="9" width="8.7109375" style="116" customWidth="1"/>
    <col min="10" max="10" width="8.140625" style="116" customWidth="1"/>
    <col min="11" max="11" width="8.5703125" style="116" customWidth="1"/>
    <col min="12" max="12" width="10" style="116" customWidth="1"/>
    <col min="13" max="13" width="6" style="116" customWidth="1"/>
    <col min="14" max="14" width="9.7109375" style="116" customWidth="1"/>
    <col min="15" max="15" width="99.7109375" style="122" hidden="1" customWidth="1"/>
    <col min="16" max="16" width="138.42578125" style="122" hidden="1" customWidth="1"/>
    <col min="17" max="17" width="34.140625" style="122" hidden="1" customWidth="1"/>
    <col min="18" max="19" width="110.140625" style="122" hidden="1" customWidth="1"/>
    <col min="20" max="23" width="34.140625" style="122" hidden="1" customWidth="1"/>
    <col min="24" max="24" width="84.42578125" style="122" hidden="1" customWidth="1"/>
    <col min="25" max="25" width="138.42578125" style="122" hidden="1" customWidth="1"/>
    <col min="26" max="28" width="84.42578125" style="122" hidden="1" customWidth="1"/>
    <col min="29" max="16384" width="9.140625" style="116"/>
  </cols>
  <sheetData>
    <row r="1" spans="1:15" s="116" customFormat="1" x14ac:dyDescent="0.2">
      <c r="N1" s="117" t="s">
        <v>127</v>
      </c>
    </row>
    <row r="2" spans="1:15" s="116" customFormat="1" x14ac:dyDescent="0.2">
      <c r="N2" s="117" t="s">
        <v>6</v>
      </c>
    </row>
    <row r="3" spans="1:15" s="116" customFormat="1" x14ac:dyDescent="0.2">
      <c r="N3" s="117"/>
    </row>
    <row r="4" spans="1:15" s="116" customFormat="1" x14ac:dyDescent="0.2">
      <c r="F4" s="118"/>
    </row>
    <row r="5" spans="1:15" s="116" customFormat="1" ht="33.75" x14ac:dyDescent="0.2">
      <c r="A5" s="119" t="s">
        <v>128</v>
      </c>
      <c r="B5" s="120"/>
      <c r="D5" s="121" t="s">
        <v>129</v>
      </c>
      <c r="E5" s="121"/>
      <c r="F5" s="121"/>
      <c r="G5" s="121"/>
      <c r="H5" s="121"/>
      <c r="I5" s="121"/>
      <c r="J5" s="121"/>
      <c r="K5" s="121"/>
      <c r="L5" s="121"/>
      <c r="M5" s="121"/>
      <c r="N5" s="121"/>
      <c r="O5" s="122" t="s">
        <v>129</v>
      </c>
    </row>
    <row r="6" spans="1:15" s="116" customFormat="1" ht="15" customHeight="1" x14ac:dyDescent="0.2">
      <c r="A6" s="123" t="s">
        <v>130</v>
      </c>
      <c r="D6" s="124" t="s">
        <v>131</v>
      </c>
      <c r="E6" s="124"/>
      <c r="F6" s="125"/>
      <c r="G6" s="125"/>
      <c r="H6" s="125"/>
      <c r="I6" s="125"/>
      <c r="J6" s="125"/>
      <c r="K6" s="125"/>
      <c r="L6" s="125"/>
      <c r="M6" s="125"/>
      <c r="N6" s="125"/>
    </row>
    <row r="7" spans="1:15" s="116" customFormat="1" ht="43.5" customHeight="1" x14ac:dyDescent="0.2">
      <c r="A7" s="126"/>
      <c r="B7" s="126"/>
      <c r="C7" s="126"/>
      <c r="D7" s="126"/>
      <c r="E7" s="126"/>
      <c r="F7" s="126"/>
      <c r="G7" s="126"/>
      <c r="H7" s="126"/>
      <c r="I7" s="126"/>
      <c r="J7" s="126"/>
      <c r="K7" s="126"/>
      <c r="L7" s="126"/>
      <c r="M7" s="126"/>
      <c r="N7" s="126"/>
    </row>
    <row r="8" spans="1:15" s="116" customFormat="1" x14ac:dyDescent="0.2">
      <c r="A8" s="127" t="s">
        <v>3</v>
      </c>
      <c r="B8" s="127"/>
      <c r="C8" s="127"/>
      <c r="D8" s="127"/>
      <c r="E8" s="127"/>
      <c r="F8" s="127"/>
      <c r="G8" s="127"/>
      <c r="H8" s="127"/>
      <c r="I8" s="127"/>
      <c r="J8" s="127"/>
      <c r="K8" s="127"/>
      <c r="L8" s="127"/>
      <c r="M8" s="127"/>
      <c r="N8" s="127"/>
    </row>
    <row r="9" spans="1:15" s="116" customFormat="1" ht="60" customHeight="1" x14ac:dyDescent="0.2">
      <c r="A9" s="197" t="s">
        <v>76</v>
      </c>
      <c r="B9" s="197"/>
      <c r="C9" s="197"/>
      <c r="D9" s="197"/>
      <c r="E9" s="197"/>
      <c r="F9" s="197"/>
      <c r="G9" s="197"/>
      <c r="H9" s="197"/>
      <c r="I9" s="197"/>
      <c r="J9" s="197"/>
      <c r="K9" s="197"/>
      <c r="L9" s="197"/>
      <c r="M9" s="197"/>
      <c r="N9" s="197"/>
    </row>
    <row r="10" spans="1:15" s="116" customFormat="1" x14ac:dyDescent="0.2">
      <c r="A10" s="198" t="s">
        <v>132</v>
      </c>
      <c r="B10" s="198"/>
      <c r="C10" s="198"/>
      <c r="D10" s="198"/>
      <c r="E10" s="198"/>
      <c r="F10" s="198"/>
      <c r="G10" s="198"/>
      <c r="H10" s="198"/>
      <c r="I10" s="198"/>
      <c r="J10" s="198"/>
      <c r="K10" s="198"/>
      <c r="L10" s="198"/>
      <c r="M10" s="198"/>
      <c r="N10" s="198"/>
    </row>
    <row r="11" spans="1:15" s="116" customFormat="1" ht="28.5" customHeight="1" x14ac:dyDescent="0.25">
      <c r="A11" s="199" t="s">
        <v>228</v>
      </c>
      <c r="B11" s="199"/>
      <c r="C11" s="199"/>
      <c r="D11" s="199"/>
      <c r="E11" s="199"/>
      <c r="F11" s="199"/>
      <c r="G11" s="199"/>
      <c r="H11" s="199"/>
      <c r="I11" s="199"/>
      <c r="J11" s="199"/>
      <c r="K11" s="199"/>
      <c r="L11" s="199"/>
      <c r="M11" s="199"/>
      <c r="N11" s="199"/>
    </row>
    <row r="12" spans="1:15" s="116" customFormat="1" ht="29.25" customHeight="1" x14ac:dyDescent="0.2">
      <c r="A12" s="197" t="s">
        <v>229</v>
      </c>
      <c r="B12" s="197"/>
      <c r="C12" s="197"/>
      <c r="D12" s="197"/>
      <c r="E12" s="197"/>
      <c r="F12" s="197"/>
      <c r="G12" s="197"/>
      <c r="H12" s="197"/>
      <c r="I12" s="197"/>
      <c r="J12" s="197"/>
      <c r="K12" s="197"/>
      <c r="L12" s="197"/>
      <c r="M12" s="197"/>
      <c r="N12" s="197"/>
    </row>
    <row r="13" spans="1:15" s="116" customFormat="1" ht="33.75" customHeight="1" x14ac:dyDescent="0.2">
      <c r="A13" s="127" t="s">
        <v>135</v>
      </c>
      <c r="B13" s="127"/>
      <c r="C13" s="127"/>
      <c r="D13" s="127"/>
      <c r="E13" s="127"/>
      <c r="F13" s="127"/>
      <c r="G13" s="127"/>
      <c r="H13" s="127"/>
      <c r="I13" s="127"/>
      <c r="J13" s="127"/>
      <c r="K13" s="127"/>
      <c r="L13" s="127"/>
      <c r="M13" s="127"/>
      <c r="N13" s="127"/>
    </row>
    <row r="14" spans="1:15" s="116" customFormat="1" ht="18" customHeight="1" x14ac:dyDescent="0.2">
      <c r="A14" s="116" t="s">
        <v>136</v>
      </c>
      <c r="B14" s="129" t="s">
        <v>137</v>
      </c>
      <c r="C14" s="116" t="s">
        <v>138</v>
      </c>
      <c r="F14" s="122"/>
      <c r="G14" s="122"/>
      <c r="H14" s="122"/>
      <c r="I14" s="122"/>
      <c r="J14" s="122"/>
      <c r="K14" s="122"/>
      <c r="L14" s="122"/>
      <c r="M14" s="122"/>
      <c r="N14" s="122"/>
    </row>
    <row r="15" spans="1:15" s="116" customFormat="1" ht="30.75" customHeight="1" x14ac:dyDescent="0.2">
      <c r="A15" s="116" t="s">
        <v>139</v>
      </c>
      <c r="B15" s="130" t="s">
        <v>24</v>
      </c>
      <c r="C15" s="130"/>
      <c r="D15" s="130"/>
      <c r="E15" s="130"/>
      <c r="F15" s="130"/>
      <c r="G15" s="122"/>
      <c r="H15" s="122"/>
      <c r="I15" s="122"/>
      <c r="J15" s="122"/>
      <c r="K15" s="122"/>
      <c r="L15" s="122"/>
      <c r="M15" s="122"/>
      <c r="N15" s="122"/>
    </row>
    <row r="16" spans="1:15" s="116" customFormat="1" x14ac:dyDescent="0.2">
      <c r="B16" s="131" t="s">
        <v>141</v>
      </c>
      <c r="C16" s="131"/>
      <c r="D16" s="131"/>
      <c r="E16" s="131"/>
      <c r="F16" s="131"/>
      <c r="G16" s="132"/>
      <c r="H16" s="132"/>
      <c r="I16" s="132"/>
      <c r="J16" s="132"/>
      <c r="K16" s="132"/>
      <c r="L16" s="132"/>
      <c r="M16" s="133"/>
      <c r="N16" s="132"/>
    </row>
    <row r="17" spans="1:17" s="116" customFormat="1" ht="25.5" customHeight="1" x14ac:dyDescent="0.2">
      <c r="D17" s="134"/>
      <c r="E17" s="134"/>
      <c r="F17" s="134"/>
      <c r="G17" s="134"/>
      <c r="H17" s="134"/>
      <c r="I17" s="134"/>
      <c r="J17" s="134"/>
      <c r="K17" s="134"/>
      <c r="L17" s="134"/>
      <c r="M17" s="132"/>
      <c r="N17" s="132"/>
    </row>
    <row r="18" spans="1:17" s="116" customFormat="1" x14ac:dyDescent="0.2">
      <c r="A18" s="135" t="s">
        <v>142</v>
      </c>
      <c r="D18" s="124" t="s">
        <v>230</v>
      </c>
      <c r="F18" s="136"/>
      <c r="G18" s="136"/>
      <c r="H18" s="136"/>
      <c r="I18" s="136"/>
      <c r="J18" s="136"/>
      <c r="K18" s="136"/>
      <c r="L18" s="136"/>
      <c r="M18" s="136"/>
      <c r="N18" s="136"/>
    </row>
    <row r="19" spans="1:17" s="116" customFormat="1" ht="25.5" customHeight="1" x14ac:dyDescent="0.2">
      <c r="D19" s="136"/>
      <c r="E19" s="136"/>
      <c r="F19" s="136"/>
      <c r="G19" s="136"/>
      <c r="H19" s="136"/>
      <c r="I19" s="136"/>
      <c r="J19" s="136"/>
      <c r="K19" s="136"/>
      <c r="L19" s="136"/>
      <c r="M19" s="136"/>
      <c r="N19" s="136"/>
    </row>
    <row r="20" spans="1:17" s="116" customFormat="1" ht="12.75" customHeight="1" x14ac:dyDescent="0.2">
      <c r="A20" s="135" t="s">
        <v>143</v>
      </c>
      <c r="C20" s="137">
        <v>5529.24</v>
      </c>
      <c r="D20" s="138" t="s">
        <v>231</v>
      </c>
      <c r="E20" s="119" t="s">
        <v>145</v>
      </c>
      <c r="L20" s="139"/>
      <c r="M20" s="139"/>
    </row>
    <row r="21" spans="1:17" s="116" customFormat="1" ht="12.75" customHeight="1" x14ac:dyDescent="0.2">
      <c r="B21" s="116" t="s">
        <v>146</v>
      </c>
      <c r="C21" s="140"/>
      <c r="D21" s="141"/>
      <c r="E21" s="119"/>
    </row>
    <row r="22" spans="1:17" s="116" customFormat="1" ht="12.75" customHeight="1" x14ac:dyDescent="0.2">
      <c r="B22" s="116" t="s">
        <v>147</v>
      </c>
      <c r="C22" s="137">
        <v>5494.25</v>
      </c>
      <c r="D22" s="138" t="s">
        <v>232</v>
      </c>
      <c r="E22" s="119" t="s">
        <v>145</v>
      </c>
      <c r="G22" s="116" t="s">
        <v>149</v>
      </c>
      <c r="L22" s="137">
        <v>0</v>
      </c>
      <c r="M22" s="138" t="s">
        <v>233</v>
      </c>
      <c r="N22" s="119" t="s">
        <v>145</v>
      </c>
    </row>
    <row r="23" spans="1:17" s="116" customFormat="1" ht="12.75" customHeight="1" x14ac:dyDescent="0.2">
      <c r="B23" s="116" t="s">
        <v>5</v>
      </c>
      <c r="C23" s="137">
        <v>34.979999999999997</v>
      </c>
      <c r="D23" s="142" t="s">
        <v>234</v>
      </c>
      <c r="E23" s="119" t="s">
        <v>145</v>
      </c>
      <c r="G23" s="116" t="s">
        <v>152</v>
      </c>
      <c r="L23" s="143"/>
      <c r="M23" s="143">
        <v>11186.73</v>
      </c>
      <c r="N23" s="123" t="s">
        <v>153</v>
      </c>
    </row>
    <row r="24" spans="1:17" s="116" customFormat="1" ht="12.75" customHeight="1" x14ac:dyDescent="0.2">
      <c r="B24" s="116" t="s">
        <v>13</v>
      </c>
      <c r="C24" s="137">
        <v>0</v>
      </c>
      <c r="D24" s="142" t="s">
        <v>148</v>
      </c>
      <c r="E24" s="119" t="s">
        <v>145</v>
      </c>
      <c r="G24" s="116" t="s">
        <v>155</v>
      </c>
      <c r="L24" s="143"/>
      <c r="M24" s="143">
        <v>87.12</v>
      </c>
      <c r="N24" s="123" t="s">
        <v>153</v>
      </c>
    </row>
    <row r="25" spans="1:17" s="116" customFormat="1" ht="12.75" customHeight="1" x14ac:dyDescent="0.2">
      <c r="B25" s="116" t="s">
        <v>14</v>
      </c>
      <c r="C25" s="137">
        <v>0</v>
      </c>
      <c r="D25" s="138" t="s">
        <v>148</v>
      </c>
      <c r="E25" s="119" t="s">
        <v>145</v>
      </c>
      <c r="G25" s="116" t="s">
        <v>156</v>
      </c>
      <c r="L25" s="144" t="s">
        <v>24</v>
      </c>
      <c r="M25" s="144"/>
    </row>
    <row r="26" spans="1:17" s="116" customFormat="1" x14ac:dyDescent="0.2">
      <c r="A26" s="145"/>
    </row>
    <row r="27" spans="1:17" s="116" customFormat="1" ht="36" customHeight="1" x14ac:dyDescent="0.2">
      <c r="A27" s="146" t="s">
        <v>82</v>
      </c>
      <c r="B27" s="146" t="s">
        <v>10</v>
      </c>
      <c r="C27" s="146" t="s">
        <v>157</v>
      </c>
      <c r="D27" s="146"/>
      <c r="E27" s="146"/>
      <c r="F27" s="146" t="s">
        <v>158</v>
      </c>
      <c r="G27" s="146" t="s">
        <v>159</v>
      </c>
      <c r="H27" s="146"/>
      <c r="I27" s="146"/>
      <c r="J27" s="146" t="s">
        <v>160</v>
      </c>
      <c r="K27" s="146"/>
      <c r="L27" s="146"/>
      <c r="M27" s="146" t="s">
        <v>161</v>
      </c>
      <c r="N27" s="146" t="s">
        <v>162</v>
      </c>
    </row>
    <row r="28" spans="1:17" s="116" customFormat="1" ht="36.75" customHeight="1" x14ac:dyDescent="0.2">
      <c r="A28" s="146"/>
      <c r="B28" s="146"/>
      <c r="C28" s="146"/>
      <c r="D28" s="146"/>
      <c r="E28" s="146"/>
      <c r="F28" s="146"/>
      <c r="G28" s="146"/>
      <c r="H28" s="146"/>
      <c r="I28" s="146"/>
      <c r="J28" s="146"/>
      <c r="K28" s="146"/>
      <c r="L28" s="146"/>
      <c r="M28" s="146"/>
      <c r="N28" s="146"/>
    </row>
    <row r="29" spans="1:17" s="116" customFormat="1" ht="45" x14ac:dyDescent="0.2">
      <c r="A29" s="146"/>
      <c r="B29" s="146"/>
      <c r="C29" s="146"/>
      <c r="D29" s="146"/>
      <c r="E29" s="146"/>
      <c r="F29" s="146"/>
      <c r="G29" s="147" t="s">
        <v>163</v>
      </c>
      <c r="H29" s="147" t="s">
        <v>164</v>
      </c>
      <c r="I29" s="147" t="s">
        <v>165</v>
      </c>
      <c r="J29" s="147" t="s">
        <v>163</v>
      </c>
      <c r="K29" s="147" t="s">
        <v>164</v>
      </c>
      <c r="L29" s="147" t="s">
        <v>15</v>
      </c>
      <c r="M29" s="146"/>
      <c r="N29" s="146"/>
    </row>
    <row r="30" spans="1:17" s="116" customFormat="1" x14ac:dyDescent="0.2">
      <c r="A30" s="148">
        <v>1</v>
      </c>
      <c r="B30" s="148">
        <v>2</v>
      </c>
      <c r="C30" s="149">
        <v>3</v>
      </c>
      <c r="D30" s="149"/>
      <c r="E30" s="149"/>
      <c r="F30" s="148">
        <v>4</v>
      </c>
      <c r="G30" s="148">
        <v>5</v>
      </c>
      <c r="H30" s="148">
        <v>6</v>
      </c>
      <c r="I30" s="148">
        <v>7</v>
      </c>
      <c r="J30" s="148">
        <v>8</v>
      </c>
      <c r="K30" s="148">
        <v>9</v>
      </c>
      <c r="L30" s="148">
        <v>10</v>
      </c>
      <c r="M30" s="148">
        <v>11</v>
      </c>
      <c r="N30" s="148">
        <v>12</v>
      </c>
    </row>
    <row r="31" spans="1:17" s="116" customFormat="1" x14ac:dyDescent="0.2">
      <c r="A31" s="150" t="s">
        <v>235</v>
      </c>
      <c r="B31" s="151"/>
      <c r="C31" s="151"/>
      <c r="D31" s="151"/>
      <c r="E31" s="151"/>
      <c r="F31" s="151"/>
      <c r="G31" s="151"/>
      <c r="H31" s="151"/>
      <c r="I31" s="151"/>
      <c r="J31" s="151"/>
      <c r="K31" s="151"/>
      <c r="L31" s="151"/>
      <c r="M31" s="151"/>
      <c r="N31" s="152"/>
      <c r="P31" s="122" t="s">
        <v>235</v>
      </c>
    </row>
    <row r="32" spans="1:17" s="116" customFormat="1" ht="33.75" x14ac:dyDescent="0.2">
      <c r="A32" s="156" t="s">
        <v>236</v>
      </c>
      <c r="B32" s="157" t="s">
        <v>237</v>
      </c>
      <c r="C32" s="158" t="s">
        <v>238</v>
      </c>
      <c r="D32" s="158"/>
      <c r="E32" s="158"/>
      <c r="F32" s="159" t="s">
        <v>239</v>
      </c>
      <c r="G32" s="159" t="s">
        <v>24</v>
      </c>
      <c r="H32" s="159" t="s">
        <v>24</v>
      </c>
      <c r="I32" s="159" t="s">
        <v>240</v>
      </c>
      <c r="J32" s="160" t="s">
        <v>24</v>
      </c>
      <c r="K32" s="159" t="s">
        <v>24</v>
      </c>
      <c r="L32" s="160" t="s">
        <v>24</v>
      </c>
      <c r="M32" s="161" t="s">
        <v>24</v>
      </c>
      <c r="N32" s="162" t="s">
        <v>24</v>
      </c>
      <c r="Q32" s="122" t="s">
        <v>238</v>
      </c>
    </row>
    <row r="33" spans="1:23" s="116" customFormat="1" x14ac:dyDescent="0.2">
      <c r="A33" s="200"/>
      <c r="B33" s="201"/>
      <c r="C33" s="121" t="s">
        <v>241</v>
      </c>
      <c r="D33" s="121"/>
      <c r="E33" s="121"/>
      <c r="F33" s="121"/>
      <c r="G33" s="121"/>
      <c r="H33" s="121"/>
      <c r="I33" s="121"/>
      <c r="J33" s="121"/>
      <c r="K33" s="121"/>
      <c r="L33" s="121"/>
      <c r="M33" s="121"/>
      <c r="N33" s="165"/>
      <c r="R33" s="122" t="s">
        <v>241</v>
      </c>
    </row>
    <row r="34" spans="1:23" s="116" customFormat="1" ht="22.5" x14ac:dyDescent="0.2">
      <c r="A34" s="163"/>
      <c r="B34" s="164" t="s">
        <v>242</v>
      </c>
      <c r="C34" s="121" t="s">
        <v>243</v>
      </c>
      <c r="D34" s="121"/>
      <c r="E34" s="121"/>
      <c r="F34" s="121"/>
      <c r="G34" s="121"/>
      <c r="H34" s="121"/>
      <c r="I34" s="121"/>
      <c r="J34" s="121"/>
      <c r="K34" s="121"/>
      <c r="L34" s="121"/>
      <c r="M34" s="121"/>
      <c r="N34" s="165"/>
      <c r="S34" s="122" t="s">
        <v>243</v>
      </c>
    </row>
    <row r="35" spans="1:23" s="116" customFormat="1" x14ac:dyDescent="0.2">
      <c r="A35" s="166"/>
      <c r="B35" s="164" t="s">
        <v>168</v>
      </c>
      <c r="C35" s="121" t="s">
        <v>175</v>
      </c>
      <c r="D35" s="121"/>
      <c r="E35" s="121"/>
      <c r="F35" s="167" t="s">
        <v>24</v>
      </c>
      <c r="G35" s="167" t="s">
        <v>24</v>
      </c>
      <c r="H35" s="167" t="s">
        <v>24</v>
      </c>
      <c r="I35" s="167" t="s">
        <v>24</v>
      </c>
      <c r="J35" s="168">
        <v>499.09</v>
      </c>
      <c r="K35" s="167" t="s">
        <v>244</v>
      </c>
      <c r="L35" s="168">
        <v>86093.03</v>
      </c>
      <c r="M35" s="169" t="s">
        <v>24</v>
      </c>
      <c r="N35" s="170" t="s">
        <v>24</v>
      </c>
      <c r="T35" s="122" t="s">
        <v>175</v>
      </c>
    </row>
    <row r="36" spans="1:23" s="116" customFormat="1" x14ac:dyDescent="0.2">
      <c r="A36" s="166"/>
      <c r="B36" s="164" t="s">
        <v>172</v>
      </c>
      <c r="C36" s="121" t="s">
        <v>177</v>
      </c>
      <c r="D36" s="121"/>
      <c r="E36" s="121"/>
      <c r="F36" s="167" t="s">
        <v>24</v>
      </c>
      <c r="G36" s="167" t="s">
        <v>24</v>
      </c>
      <c r="H36" s="167" t="s">
        <v>24</v>
      </c>
      <c r="I36" s="167" t="s">
        <v>24</v>
      </c>
      <c r="J36" s="168">
        <v>989.28</v>
      </c>
      <c r="K36" s="167" t="s">
        <v>244</v>
      </c>
      <c r="L36" s="168">
        <v>170650.8</v>
      </c>
      <c r="M36" s="169" t="s">
        <v>24</v>
      </c>
      <c r="N36" s="170" t="s">
        <v>24</v>
      </c>
      <c r="T36" s="122" t="s">
        <v>177</v>
      </c>
    </row>
    <row r="37" spans="1:23" s="116" customFormat="1" x14ac:dyDescent="0.2">
      <c r="A37" s="166"/>
      <c r="B37" s="164" t="s">
        <v>24</v>
      </c>
      <c r="C37" s="121" t="s">
        <v>183</v>
      </c>
      <c r="D37" s="121"/>
      <c r="E37" s="121"/>
      <c r="F37" s="167" t="s">
        <v>184</v>
      </c>
      <c r="G37" s="167" t="s">
        <v>245</v>
      </c>
      <c r="H37" s="167" t="s">
        <v>244</v>
      </c>
      <c r="I37" s="167" t="s">
        <v>246</v>
      </c>
      <c r="J37" s="168" t="s">
        <v>24</v>
      </c>
      <c r="K37" s="167" t="s">
        <v>24</v>
      </c>
      <c r="L37" s="168" t="s">
        <v>24</v>
      </c>
      <c r="M37" s="169" t="s">
        <v>24</v>
      </c>
      <c r="N37" s="170" t="s">
        <v>24</v>
      </c>
      <c r="U37" s="122" t="s">
        <v>183</v>
      </c>
    </row>
    <row r="38" spans="1:23" s="116" customFormat="1" x14ac:dyDescent="0.2">
      <c r="A38" s="166"/>
      <c r="B38" s="164" t="s">
        <v>24</v>
      </c>
      <c r="C38" s="158" t="s">
        <v>190</v>
      </c>
      <c r="D38" s="158"/>
      <c r="E38" s="158"/>
      <c r="F38" s="159" t="s">
        <v>24</v>
      </c>
      <c r="G38" s="159" t="s">
        <v>24</v>
      </c>
      <c r="H38" s="159" t="s">
        <v>24</v>
      </c>
      <c r="I38" s="159" t="s">
        <v>24</v>
      </c>
      <c r="J38" s="160">
        <v>1488.37</v>
      </c>
      <c r="K38" s="159" t="s">
        <v>24</v>
      </c>
      <c r="L38" s="160">
        <v>256743.83</v>
      </c>
      <c r="M38" s="161" t="s">
        <v>24</v>
      </c>
      <c r="N38" s="162" t="s">
        <v>24</v>
      </c>
      <c r="V38" s="122" t="s">
        <v>190</v>
      </c>
    </row>
    <row r="39" spans="1:23" s="116" customFormat="1" x14ac:dyDescent="0.2">
      <c r="A39" s="166"/>
      <c r="B39" s="164" t="s">
        <v>24</v>
      </c>
      <c r="C39" s="121" t="s">
        <v>191</v>
      </c>
      <c r="D39" s="121"/>
      <c r="E39" s="121"/>
      <c r="F39" s="167" t="s">
        <v>24</v>
      </c>
      <c r="G39" s="167" t="s">
        <v>24</v>
      </c>
      <c r="H39" s="167" t="s">
        <v>24</v>
      </c>
      <c r="I39" s="167" t="s">
        <v>24</v>
      </c>
      <c r="J39" s="168" t="s">
        <v>24</v>
      </c>
      <c r="K39" s="167" t="s">
        <v>24</v>
      </c>
      <c r="L39" s="168">
        <v>86093.03</v>
      </c>
      <c r="M39" s="169" t="s">
        <v>24</v>
      </c>
      <c r="N39" s="170" t="s">
        <v>24</v>
      </c>
      <c r="U39" s="122" t="s">
        <v>191</v>
      </c>
    </row>
    <row r="40" spans="1:23" s="116" customFormat="1" ht="33.75" x14ac:dyDescent="0.2">
      <c r="A40" s="166"/>
      <c r="B40" s="164" t="s">
        <v>247</v>
      </c>
      <c r="C40" s="121" t="s">
        <v>248</v>
      </c>
      <c r="D40" s="121"/>
      <c r="E40" s="121"/>
      <c r="F40" s="167" t="s">
        <v>194</v>
      </c>
      <c r="G40" s="167" t="s">
        <v>249</v>
      </c>
      <c r="H40" s="167" t="s">
        <v>24</v>
      </c>
      <c r="I40" s="167" t="s">
        <v>249</v>
      </c>
      <c r="J40" s="168" t="s">
        <v>24</v>
      </c>
      <c r="K40" s="167" t="s">
        <v>24</v>
      </c>
      <c r="L40" s="168">
        <v>79205.59</v>
      </c>
      <c r="M40" s="169" t="s">
        <v>24</v>
      </c>
      <c r="N40" s="170" t="s">
        <v>24</v>
      </c>
      <c r="U40" s="122" t="s">
        <v>248</v>
      </c>
    </row>
    <row r="41" spans="1:23" s="116" customFormat="1" ht="33.75" x14ac:dyDescent="0.2">
      <c r="A41" s="166"/>
      <c r="B41" s="164" t="s">
        <v>250</v>
      </c>
      <c r="C41" s="121" t="s">
        <v>251</v>
      </c>
      <c r="D41" s="121"/>
      <c r="E41" s="121"/>
      <c r="F41" s="167" t="s">
        <v>194</v>
      </c>
      <c r="G41" s="167" t="s">
        <v>252</v>
      </c>
      <c r="H41" s="167" t="s">
        <v>24</v>
      </c>
      <c r="I41" s="167" t="s">
        <v>252</v>
      </c>
      <c r="J41" s="168" t="s">
        <v>24</v>
      </c>
      <c r="K41" s="167" t="s">
        <v>24</v>
      </c>
      <c r="L41" s="168">
        <v>37880.93</v>
      </c>
      <c r="M41" s="169" t="s">
        <v>24</v>
      </c>
      <c r="N41" s="170" t="s">
        <v>24</v>
      </c>
      <c r="U41" s="122" t="s">
        <v>251</v>
      </c>
    </row>
    <row r="42" spans="1:23" s="116" customFormat="1" x14ac:dyDescent="0.2">
      <c r="A42" s="171"/>
      <c r="B42" s="172"/>
      <c r="C42" s="173" t="s">
        <v>199</v>
      </c>
      <c r="D42" s="173"/>
      <c r="E42" s="173"/>
      <c r="F42" s="174" t="s">
        <v>24</v>
      </c>
      <c r="G42" s="174" t="s">
        <v>24</v>
      </c>
      <c r="H42" s="174" t="s">
        <v>24</v>
      </c>
      <c r="I42" s="174" t="s">
        <v>24</v>
      </c>
      <c r="J42" s="175" t="s">
        <v>24</v>
      </c>
      <c r="K42" s="174" t="s">
        <v>24</v>
      </c>
      <c r="L42" s="175">
        <v>373830.35</v>
      </c>
      <c r="M42" s="161" t="s">
        <v>24</v>
      </c>
      <c r="N42" s="176" t="s">
        <v>24</v>
      </c>
      <c r="W42" s="122" t="s">
        <v>199</v>
      </c>
    </row>
    <row r="43" spans="1:23" s="116" customFormat="1" ht="33.75" x14ac:dyDescent="0.2">
      <c r="A43" s="156" t="s">
        <v>253</v>
      </c>
      <c r="B43" s="157" t="s">
        <v>254</v>
      </c>
      <c r="C43" s="158" t="s">
        <v>255</v>
      </c>
      <c r="D43" s="158"/>
      <c r="E43" s="158"/>
      <c r="F43" s="159" t="s">
        <v>256</v>
      </c>
      <c r="G43" s="159" t="s">
        <v>24</v>
      </c>
      <c r="H43" s="159" t="s">
        <v>24</v>
      </c>
      <c r="I43" s="159" t="s">
        <v>257</v>
      </c>
      <c r="J43" s="160" t="s">
        <v>24</v>
      </c>
      <c r="K43" s="159" t="s">
        <v>24</v>
      </c>
      <c r="L43" s="160" t="s">
        <v>24</v>
      </c>
      <c r="M43" s="161" t="s">
        <v>24</v>
      </c>
      <c r="N43" s="162" t="s">
        <v>24</v>
      </c>
      <c r="Q43" s="122" t="s">
        <v>255</v>
      </c>
    </row>
    <row r="44" spans="1:23" s="116" customFormat="1" x14ac:dyDescent="0.2">
      <c r="A44" s="200"/>
      <c r="B44" s="201"/>
      <c r="C44" s="121" t="s">
        <v>258</v>
      </c>
      <c r="D44" s="121"/>
      <c r="E44" s="121"/>
      <c r="F44" s="121"/>
      <c r="G44" s="121"/>
      <c r="H44" s="121"/>
      <c r="I44" s="121"/>
      <c r="J44" s="121"/>
      <c r="K44" s="121"/>
      <c r="L44" s="121"/>
      <c r="M44" s="121"/>
      <c r="N44" s="165"/>
      <c r="R44" s="122" t="s">
        <v>258</v>
      </c>
    </row>
    <row r="45" spans="1:23" s="116" customFormat="1" ht="22.5" x14ac:dyDescent="0.2">
      <c r="A45" s="163"/>
      <c r="B45" s="164" t="s">
        <v>242</v>
      </c>
      <c r="C45" s="121" t="s">
        <v>243</v>
      </c>
      <c r="D45" s="121"/>
      <c r="E45" s="121"/>
      <c r="F45" s="121"/>
      <c r="G45" s="121"/>
      <c r="H45" s="121"/>
      <c r="I45" s="121"/>
      <c r="J45" s="121"/>
      <c r="K45" s="121"/>
      <c r="L45" s="121"/>
      <c r="M45" s="121"/>
      <c r="N45" s="165"/>
      <c r="S45" s="122" t="s">
        <v>243</v>
      </c>
    </row>
    <row r="46" spans="1:23" s="116" customFormat="1" x14ac:dyDescent="0.2">
      <c r="A46" s="166"/>
      <c r="B46" s="164" t="s">
        <v>168</v>
      </c>
      <c r="C46" s="121" t="s">
        <v>175</v>
      </c>
      <c r="D46" s="121"/>
      <c r="E46" s="121"/>
      <c r="F46" s="167" t="s">
        <v>24</v>
      </c>
      <c r="G46" s="167" t="s">
        <v>24</v>
      </c>
      <c r="H46" s="167" t="s">
        <v>24</v>
      </c>
      <c r="I46" s="167" t="s">
        <v>24</v>
      </c>
      <c r="J46" s="168">
        <v>1201.2</v>
      </c>
      <c r="K46" s="167" t="s">
        <v>244</v>
      </c>
      <c r="L46" s="168">
        <v>55.26</v>
      </c>
      <c r="M46" s="169" t="s">
        <v>24</v>
      </c>
      <c r="N46" s="170" t="s">
        <v>24</v>
      </c>
      <c r="T46" s="122" t="s">
        <v>175</v>
      </c>
    </row>
    <row r="47" spans="1:23" s="116" customFormat="1" x14ac:dyDescent="0.2">
      <c r="A47" s="166"/>
      <c r="B47" s="164" t="s">
        <v>24</v>
      </c>
      <c r="C47" s="121" t="s">
        <v>183</v>
      </c>
      <c r="D47" s="121"/>
      <c r="E47" s="121"/>
      <c r="F47" s="167" t="s">
        <v>184</v>
      </c>
      <c r="G47" s="167" t="s">
        <v>259</v>
      </c>
      <c r="H47" s="167" t="s">
        <v>244</v>
      </c>
      <c r="I47" s="167" t="s">
        <v>260</v>
      </c>
      <c r="J47" s="168" t="s">
        <v>24</v>
      </c>
      <c r="K47" s="167" t="s">
        <v>24</v>
      </c>
      <c r="L47" s="168" t="s">
        <v>24</v>
      </c>
      <c r="M47" s="169" t="s">
        <v>24</v>
      </c>
      <c r="N47" s="170" t="s">
        <v>24</v>
      </c>
      <c r="U47" s="122" t="s">
        <v>183</v>
      </c>
    </row>
    <row r="48" spans="1:23" s="116" customFormat="1" x14ac:dyDescent="0.2">
      <c r="A48" s="166"/>
      <c r="B48" s="164" t="s">
        <v>24</v>
      </c>
      <c r="C48" s="158" t="s">
        <v>190</v>
      </c>
      <c r="D48" s="158"/>
      <c r="E48" s="158"/>
      <c r="F48" s="159" t="s">
        <v>24</v>
      </c>
      <c r="G48" s="159" t="s">
        <v>24</v>
      </c>
      <c r="H48" s="159" t="s">
        <v>24</v>
      </c>
      <c r="I48" s="159" t="s">
        <v>24</v>
      </c>
      <c r="J48" s="160">
        <v>1201.2</v>
      </c>
      <c r="K48" s="159" t="s">
        <v>24</v>
      </c>
      <c r="L48" s="160">
        <v>55.26</v>
      </c>
      <c r="M48" s="161" t="s">
        <v>24</v>
      </c>
      <c r="N48" s="162" t="s">
        <v>24</v>
      </c>
      <c r="V48" s="122" t="s">
        <v>190</v>
      </c>
    </row>
    <row r="49" spans="1:23" s="116" customFormat="1" x14ac:dyDescent="0.2">
      <c r="A49" s="166"/>
      <c r="B49" s="164" t="s">
        <v>24</v>
      </c>
      <c r="C49" s="121" t="s">
        <v>191</v>
      </c>
      <c r="D49" s="121"/>
      <c r="E49" s="121"/>
      <c r="F49" s="167" t="s">
        <v>24</v>
      </c>
      <c r="G49" s="167" t="s">
        <v>24</v>
      </c>
      <c r="H49" s="167" t="s">
        <v>24</v>
      </c>
      <c r="I49" s="167" t="s">
        <v>24</v>
      </c>
      <c r="J49" s="168" t="s">
        <v>24</v>
      </c>
      <c r="K49" s="167" t="s">
        <v>24</v>
      </c>
      <c r="L49" s="168">
        <v>55.26</v>
      </c>
      <c r="M49" s="169" t="s">
        <v>24</v>
      </c>
      <c r="N49" s="170" t="s">
        <v>24</v>
      </c>
      <c r="U49" s="122" t="s">
        <v>191</v>
      </c>
    </row>
    <row r="50" spans="1:23" s="116" customFormat="1" ht="33.75" x14ac:dyDescent="0.2">
      <c r="A50" s="166"/>
      <c r="B50" s="164" t="s">
        <v>261</v>
      </c>
      <c r="C50" s="121" t="s">
        <v>262</v>
      </c>
      <c r="D50" s="121"/>
      <c r="E50" s="121"/>
      <c r="F50" s="167" t="s">
        <v>194</v>
      </c>
      <c r="G50" s="167" t="s">
        <v>263</v>
      </c>
      <c r="H50" s="167" t="s">
        <v>24</v>
      </c>
      <c r="I50" s="167" t="s">
        <v>263</v>
      </c>
      <c r="J50" s="168" t="s">
        <v>24</v>
      </c>
      <c r="K50" s="167" t="s">
        <v>24</v>
      </c>
      <c r="L50" s="168">
        <v>49.18</v>
      </c>
      <c r="M50" s="169" t="s">
        <v>24</v>
      </c>
      <c r="N50" s="170" t="s">
        <v>24</v>
      </c>
      <c r="U50" s="122" t="s">
        <v>262</v>
      </c>
    </row>
    <row r="51" spans="1:23" s="116" customFormat="1" ht="33.75" x14ac:dyDescent="0.2">
      <c r="A51" s="166"/>
      <c r="B51" s="164" t="s">
        <v>264</v>
      </c>
      <c r="C51" s="121" t="s">
        <v>265</v>
      </c>
      <c r="D51" s="121"/>
      <c r="E51" s="121"/>
      <c r="F51" s="167" t="s">
        <v>194</v>
      </c>
      <c r="G51" s="167" t="s">
        <v>266</v>
      </c>
      <c r="H51" s="167" t="s">
        <v>24</v>
      </c>
      <c r="I51" s="167" t="s">
        <v>266</v>
      </c>
      <c r="J51" s="168" t="s">
        <v>24</v>
      </c>
      <c r="K51" s="167" t="s">
        <v>24</v>
      </c>
      <c r="L51" s="168">
        <v>22.1</v>
      </c>
      <c r="M51" s="169" t="s">
        <v>24</v>
      </c>
      <c r="N51" s="170" t="s">
        <v>24</v>
      </c>
      <c r="U51" s="122" t="s">
        <v>265</v>
      </c>
    </row>
    <row r="52" spans="1:23" s="116" customFormat="1" x14ac:dyDescent="0.2">
      <c r="A52" s="171"/>
      <c r="B52" s="172"/>
      <c r="C52" s="173" t="s">
        <v>199</v>
      </c>
      <c r="D52" s="173"/>
      <c r="E52" s="173"/>
      <c r="F52" s="174" t="s">
        <v>24</v>
      </c>
      <c r="G52" s="174" t="s">
        <v>24</v>
      </c>
      <c r="H52" s="174" t="s">
        <v>24</v>
      </c>
      <c r="I52" s="174" t="s">
        <v>24</v>
      </c>
      <c r="J52" s="175" t="s">
        <v>24</v>
      </c>
      <c r="K52" s="174" t="s">
        <v>24</v>
      </c>
      <c r="L52" s="175">
        <v>126.54</v>
      </c>
      <c r="M52" s="161" t="s">
        <v>24</v>
      </c>
      <c r="N52" s="176" t="s">
        <v>24</v>
      </c>
      <c r="W52" s="122" t="s">
        <v>199</v>
      </c>
    </row>
    <row r="53" spans="1:23" s="116" customFormat="1" ht="45" x14ac:dyDescent="0.2">
      <c r="A53" s="156" t="s">
        <v>267</v>
      </c>
      <c r="B53" s="157" t="s">
        <v>268</v>
      </c>
      <c r="C53" s="158" t="s">
        <v>269</v>
      </c>
      <c r="D53" s="158"/>
      <c r="E53" s="158"/>
      <c r="F53" s="159" t="s">
        <v>270</v>
      </c>
      <c r="G53" s="159" t="s">
        <v>24</v>
      </c>
      <c r="H53" s="159" t="s">
        <v>24</v>
      </c>
      <c r="I53" s="159" t="s">
        <v>271</v>
      </c>
      <c r="J53" s="160" t="s">
        <v>24</v>
      </c>
      <c r="K53" s="159" t="s">
        <v>24</v>
      </c>
      <c r="L53" s="160" t="s">
        <v>24</v>
      </c>
      <c r="M53" s="161" t="s">
        <v>24</v>
      </c>
      <c r="N53" s="162" t="s">
        <v>24</v>
      </c>
      <c r="Q53" s="122" t="s">
        <v>269</v>
      </c>
    </row>
    <row r="54" spans="1:23" s="116" customFormat="1" x14ac:dyDescent="0.2">
      <c r="A54" s="200"/>
      <c r="B54" s="201"/>
      <c r="C54" s="121" t="s">
        <v>272</v>
      </c>
      <c r="D54" s="121"/>
      <c r="E54" s="121"/>
      <c r="F54" s="121"/>
      <c r="G54" s="121"/>
      <c r="H54" s="121"/>
      <c r="I54" s="121"/>
      <c r="J54" s="121"/>
      <c r="K54" s="121"/>
      <c r="L54" s="121"/>
      <c r="M54" s="121"/>
      <c r="N54" s="165"/>
      <c r="R54" s="122" t="s">
        <v>272</v>
      </c>
    </row>
    <row r="55" spans="1:23" s="116" customFormat="1" ht="22.5" x14ac:dyDescent="0.2">
      <c r="A55" s="163"/>
      <c r="B55" s="164" t="s">
        <v>242</v>
      </c>
      <c r="C55" s="121" t="s">
        <v>243</v>
      </c>
      <c r="D55" s="121"/>
      <c r="E55" s="121"/>
      <c r="F55" s="121"/>
      <c r="G55" s="121"/>
      <c r="H55" s="121"/>
      <c r="I55" s="121"/>
      <c r="J55" s="121"/>
      <c r="K55" s="121"/>
      <c r="L55" s="121"/>
      <c r="M55" s="121"/>
      <c r="N55" s="165"/>
      <c r="S55" s="122" t="s">
        <v>243</v>
      </c>
    </row>
    <row r="56" spans="1:23" s="116" customFormat="1" x14ac:dyDescent="0.2">
      <c r="A56" s="166"/>
      <c r="B56" s="164" t="s">
        <v>168</v>
      </c>
      <c r="C56" s="121" t="s">
        <v>175</v>
      </c>
      <c r="D56" s="121"/>
      <c r="E56" s="121"/>
      <c r="F56" s="167" t="s">
        <v>24</v>
      </c>
      <c r="G56" s="167" t="s">
        <v>24</v>
      </c>
      <c r="H56" s="167" t="s">
        <v>24</v>
      </c>
      <c r="I56" s="167" t="s">
        <v>24</v>
      </c>
      <c r="J56" s="168">
        <v>43.06</v>
      </c>
      <c r="K56" s="167" t="s">
        <v>244</v>
      </c>
      <c r="L56" s="168">
        <v>7.43</v>
      </c>
      <c r="M56" s="169" t="s">
        <v>24</v>
      </c>
      <c r="N56" s="170" t="s">
        <v>24</v>
      </c>
      <c r="T56" s="122" t="s">
        <v>175</v>
      </c>
    </row>
    <row r="57" spans="1:23" s="116" customFormat="1" x14ac:dyDescent="0.2">
      <c r="A57" s="166"/>
      <c r="B57" s="164" t="s">
        <v>172</v>
      </c>
      <c r="C57" s="121" t="s">
        <v>177</v>
      </c>
      <c r="D57" s="121"/>
      <c r="E57" s="121"/>
      <c r="F57" s="167" t="s">
        <v>24</v>
      </c>
      <c r="G57" s="167" t="s">
        <v>24</v>
      </c>
      <c r="H57" s="167" t="s">
        <v>24</v>
      </c>
      <c r="I57" s="167" t="s">
        <v>24</v>
      </c>
      <c r="J57" s="168">
        <v>1791.08</v>
      </c>
      <c r="K57" s="167" t="s">
        <v>244</v>
      </c>
      <c r="L57" s="168">
        <v>308.95999999999998</v>
      </c>
      <c r="M57" s="169" t="s">
        <v>24</v>
      </c>
      <c r="N57" s="170" t="s">
        <v>24</v>
      </c>
      <c r="T57" s="122" t="s">
        <v>177</v>
      </c>
    </row>
    <row r="58" spans="1:23" s="116" customFormat="1" x14ac:dyDescent="0.2">
      <c r="A58" s="166"/>
      <c r="B58" s="164" t="s">
        <v>178</v>
      </c>
      <c r="C58" s="121" t="s">
        <v>179</v>
      </c>
      <c r="D58" s="121"/>
      <c r="E58" s="121"/>
      <c r="F58" s="167" t="s">
        <v>24</v>
      </c>
      <c r="G58" s="167" t="s">
        <v>24</v>
      </c>
      <c r="H58" s="167" t="s">
        <v>24</v>
      </c>
      <c r="I58" s="167" t="s">
        <v>24</v>
      </c>
      <c r="J58" s="168">
        <v>216</v>
      </c>
      <c r="K58" s="167" t="s">
        <v>244</v>
      </c>
      <c r="L58" s="168">
        <v>37.26</v>
      </c>
      <c r="M58" s="169" t="s">
        <v>24</v>
      </c>
      <c r="N58" s="170" t="s">
        <v>24</v>
      </c>
      <c r="T58" s="122" t="s">
        <v>179</v>
      </c>
    </row>
    <row r="59" spans="1:23" s="116" customFormat="1" x14ac:dyDescent="0.2">
      <c r="A59" s="166"/>
      <c r="B59" s="164" t="s">
        <v>180</v>
      </c>
      <c r="C59" s="121" t="s">
        <v>181</v>
      </c>
      <c r="D59" s="121"/>
      <c r="E59" s="121"/>
      <c r="F59" s="167" t="s">
        <v>24</v>
      </c>
      <c r="G59" s="167" t="s">
        <v>24</v>
      </c>
      <c r="H59" s="167" t="s">
        <v>24</v>
      </c>
      <c r="I59" s="167" t="s">
        <v>24</v>
      </c>
      <c r="J59" s="168">
        <v>3.25</v>
      </c>
      <c r="K59" s="167" t="s">
        <v>24</v>
      </c>
      <c r="L59" s="168">
        <v>0.49</v>
      </c>
      <c r="M59" s="169" t="s">
        <v>24</v>
      </c>
      <c r="N59" s="170" t="s">
        <v>24</v>
      </c>
      <c r="T59" s="122" t="s">
        <v>181</v>
      </c>
    </row>
    <row r="60" spans="1:23" s="116" customFormat="1" x14ac:dyDescent="0.2">
      <c r="A60" s="166"/>
      <c r="B60" s="164" t="s">
        <v>24</v>
      </c>
      <c r="C60" s="121" t="s">
        <v>183</v>
      </c>
      <c r="D60" s="121"/>
      <c r="E60" s="121"/>
      <c r="F60" s="167" t="s">
        <v>184</v>
      </c>
      <c r="G60" s="167" t="s">
        <v>273</v>
      </c>
      <c r="H60" s="167" t="s">
        <v>244</v>
      </c>
      <c r="I60" s="167" t="s">
        <v>274</v>
      </c>
      <c r="J60" s="168" t="s">
        <v>24</v>
      </c>
      <c r="K60" s="167" t="s">
        <v>24</v>
      </c>
      <c r="L60" s="168" t="s">
        <v>24</v>
      </c>
      <c r="M60" s="169" t="s">
        <v>24</v>
      </c>
      <c r="N60" s="170" t="s">
        <v>24</v>
      </c>
      <c r="U60" s="122" t="s">
        <v>183</v>
      </c>
    </row>
    <row r="61" spans="1:23" s="116" customFormat="1" x14ac:dyDescent="0.2">
      <c r="A61" s="166"/>
      <c r="B61" s="164" t="s">
        <v>24</v>
      </c>
      <c r="C61" s="121" t="s">
        <v>187</v>
      </c>
      <c r="D61" s="121"/>
      <c r="E61" s="121"/>
      <c r="F61" s="167" t="s">
        <v>184</v>
      </c>
      <c r="G61" s="167" t="s">
        <v>275</v>
      </c>
      <c r="H61" s="167" t="s">
        <v>244</v>
      </c>
      <c r="I61" s="167" t="s">
        <v>276</v>
      </c>
      <c r="J61" s="168" t="s">
        <v>24</v>
      </c>
      <c r="K61" s="167" t="s">
        <v>24</v>
      </c>
      <c r="L61" s="168" t="s">
        <v>24</v>
      </c>
      <c r="M61" s="169" t="s">
        <v>24</v>
      </c>
      <c r="N61" s="170" t="s">
        <v>24</v>
      </c>
      <c r="U61" s="122" t="s">
        <v>187</v>
      </c>
    </row>
    <row r="62" spans="1:23" s="116" customFormat="1" x14ac:dyDescent="0.2">
      <c r="A62" s="166"/>
      <c r="B62" s="164" t="s">
        <v>24</v>
      </c>
      <c r="C62" s="158" t="s">
        <v>190</v>
      </c>
      <c r="D62" s="158"/>
      <c r="E62" s="158"/>
      <c r="F62" s="159" t="s">
        <v>24</v>
      </c>
      <c r="G62" s="159" t="s">
        <v>24</v>
      </c>
      <c r="H62" s="159" t="s">
        <v>24</v>
      </c>
      <c r="I62" s="159" t="s">
        <v>24</v>
      </c>
      <c r="J62" s="160">
        <v>1837.39</v>
      </c>
      <c r="K62" s="159" t="s">
        <v>24</v>
      </c>
      <c r="L62" s="160">
        <v>316.88</v>
      </c>
      <c r="M62" s="161" t="s">
        <v>24</v>
      </c>
      <c r="N62" s="162" t="s">
        <v>24</v>
      </c>
      <c r="V62" s="122" t="s">
        <v>190</v>
      </c>
    </row>
    <row r="63" spans="1:23" s="116" customFormat="1" x14ac:dyDescent="0.2">
      <c r="A63" s="166"/>
      <c r="B63" s="164" t="s">
        <v>24</v>
      </c>
      <c r="C63" s="121" t="s">
        <v>191</v>
      </c>
      <c r="D63" s="121"/>
      <c r="E63" s="121"/>
      <c r="F63" s="167" t="s">
        <v>24</v>
      </c>
      <c r="G63" s="167" t="s">
        <v>24</v>
      </c>
      <c r="H63" s="167" t="s">
        <v>24</v>
      </c>
      <c r="I63" s="167" t="s">
        <v>24</v>
      </c>
      <c r="J63" s="168" t="s">
        <v>24</v>
      </c>
      <c r="K63" s="167" t="s">
        <v>24</v>
      </c>
      <c r="L63" s="168">
        <v>44.69</v>
      </c>
      <c r="M63" s="169" t="s">
        <v>24</v>
      </c>
      <c r="N63" s="170" t="s">
        <v>24</v>
      </c>
      <c r="U63" s="122" t="s">
        <v>191</v>
      </c>
    </row>
    <row r="64" spans="1:23" s="116" customFormat="1" ht="33.75" x14ac:dyDescent="0.2">
      <c r="A64" s="166"/>
      <c r="B64" s="164" t="s">
        <v>277</v>
      </c>
      <c r="C64" s="121" t="s">
        <v>278</v>
      </c>
      <c r="D64" s="121"/>
      <c r="E64" s="121"/>
      <c r="F64" s="167" t="s">
        <v>194</v>
      </c>
      <c r="G64" s="167" t="s">
        <v>249</v>
      </c>
      <c r="H64" s="167" t="s">
        <v>24</v>
      </c>
      <c r="I64" s="167" t="s">
        <v>249</v>
      </c>
      <c r="J64" s="168" t="s">
        <v>24</v>
      </c>
      <c r="K64" s="167" t="s">
        <v>24</v>
      </c>
      <c r="L64" s="168">
        <v>41.11</v>
      </c>
      <c r="M64" s="169" t="s">
        <v>24</v>
      </c>
      <c r="N64" s="170" t="s">
        <v>24</v>
      </c>
      <c r="U64" s="122" t="s">
        <v>278</v>
      </c>
    </row>
    <row r="65" spans="1:23" s="116" customFormat="1" ht="33.75" x14ac:dyDescent="0.2">
      <c r="A65" s="166"/>
      <c r="B65" s="164" t="s">
        <v>279</v>
      </c>
      <c r="C65" s="121" t="s">
        <v>280</v>
      </c>
      <c r="D65" s="121"/>
      <c r="E65" s="121"/>
      <c r="F65" s="167" t="s">
        <v>194</v>
      </c>
      <c r="G65" s="167" t="s">
        <v>281</v>
      </c>
      <c r="H65" s="167" t="s">
        <v>24</v>
      </c>
      <c r="I65" s="167" t="s">
        <v>281</v>
      </c>
      <c r="J65" s="168" t="s">
        <v>24</v>
      </c>
      <c r="K65" s="167" t="s">
        <v>24</v>
      </c>
      <c r="L65" s="168">
        <v>20.56</v>
      </c>
      <c r="M65" s="169" t="s">
        <v>24</v>
      </c>
      <c r="N65" s="170" t="s">
        <v>24</v>
      </c>
      <c r="U65" s="122" t="s">
        <v>280</v>
      </c>
    </row>
    <row r="66" spans="1:23" s="116" customFormat="1" x14ac:dyDescent="0.2">
      <c r="A66" s="171"/>
      <c r="B66" s="172"/>
      <c r="C66" s="173" t="s">
        <v>199</v>
      </c>
      <c r="D66" s="173"/>
      <c r="E66" s="173"/>
      <c r="F66" s="174" t="s">
        <v>24</v>
      </c>
      <c r="G66" s="174" t="s">
        <v>24</v>
      </c>
      <c r="H66" s="174" t="s">
        <v>24</v>
      </c>
      <c r="I66" s="174" t="s">
        <v>24</v>
      </c>
      <c r="J66" s="175" t="s">
        <v>24</v>
      </c>
      <c r="K66" s="174" t="s">
        <v>24</v>
      </c>
      <c r="L66" s="175">
        <v>378.55</v>
      </c>
      <c r="M66" s="161" t="s">
        <v>24</v>
      </c>
      <c r="N66" s="176" t="s">
        <v>24</v>
      </c>
      <c r="W66" s="122" t="s">
        <v>199</v>
      </c>
    </row>
    <row r="67" spans="1:23" s="116" customFormat="1" ht="22.5" x14ac:dyDescent="0.2">
      <c r="A67" s="156" t="s">
        <v>282</v>
      </c>
      <c r="B67" s="157" t="s">
        <v>283</v>
      </c>
      <c r="C67" s="158" t="s">
        <v>284</v>
      </c>
      <c r="D67" s="158"/>
      <c r="E67" s="158"/>
      <c r="F67" s="159" t="s">
        <v>256</v>
      </c>
      <c r="G67" s="159" t="s">
        <v>24</v>
      </c>
      <c r="H67" s="159" t="s">
        <v>24</v>
      </c>
      <c r="I67" s="159" t="s">
        <v>285</v>
      </c>
      <c r="J67" s="160" t="s">
        <v>24</v>
      </c>
      <c r="K67" s="159" t="s">
        <v>24</v>
      </c>
      <c r="L67" s="160" t="s">
        <v>24</v>
      </c>
      <c r="M67" s="161" t="s">
        <v>24</v>
      </c>
      <c r="N67" s="162" t="s">
        <v>24</v>
      </c>
      <c r="Q67" s="122" t="s">
        <v>284</v>
      </c>
    </row>
    <row r="68" spans="1:23" s="116" customFormat="1" x14ac:dyDescent="0.2">
      <c r="A68" s="200"/>
      <c r="B68" s="201"/>
      <c r="C68" s="121" t="s">
        <v>286</v>
      </c>
      <c r="D68" s="121"/>
      <c r="E68" s="121"/>
      <c r="F68" s="121"/>
      <c r="G68" s="121"/>
      <c r="H68" s="121"/>
      <c r="I68" s="121"/>
      <c r="J68" s="121"/>
      <c r="K68" s="121"/>
      <c r="L68" s="121"/>
      <c r="M68" s="121"/>
      <c r="N68" s="165"/>
      <c r="R68" s="122" t="s">
        <v>286</v>
      </c>
    </row>
    <row r="69" spans="1:23" s="116" customFormat="1" ht="22.5" x14ac:dyDescent="0.2">
      <c r="A69" s="163"/>
      <c r="B69" s="164" t="s">
        <v>242</v>
      </c>
      <c r="C69" s="121" t="s">
        <v>243</v>
      </c>
      <c r="D69" s="121"/>
      <c r="E69" s="121"/>
      <c r="F69" s="121"/>
      <c r="G69" s="121"/>
      <c r="H69" s="121"/>
      <c r="I69" s="121"/>
      <c r="J69" s="121"/>
      <c r="K69" s="121"/>
      <c r="L69" s="121"/>
      <c r="M69" s="121"/>
      <c r="N69" s="165"/>
      <c r="S69" s="122" t="s">
        <v>243</v>
      </c>
    </row>
    <row r="70" spans="1:23" s="116" customFormat="1" x14ac:dyDescent="0.2">
      <c r="A70" s="166"/>
      <c r="B70" s="164" t="s">
        <v>168</v>
      </c>
      <c r="C70" s="121" t="s">
        <v>175</v>
      </c>
      <c r="D70" s="121"/>
      <c r="E70" s="121"/>
      <c r="F70" s="167" t="s">
        <v>24</v>
      </c>
      <c r="G70" s="167" t="s">
        <v>24</v>
      </c>
      <c r="H70" s="167" t="s">
        <v>24</v>
      </c>
      <c r="I70" s="167" t="s">
        <v>24</v>
      </c>
      <c r="J70" s="168">
        <v>106.88</v>
      </c>
      <c r="K70" s="167" t="s">
        <v>244</v>
      </c>
      <c r="L70" s="168">
        <v>49.16</v>
      </c>
      <c r="M70" s="169" t="s">
        <v>24</v>
      </c>
      <c r="N70" s="170" t="s">
        <v>24</v>
      </c>
      <c r="T70" s="122" t="s">
        <v>175</v>
      </c>
    </row>
    <row r="71" spans="1:23" s="116" customFormat="1" x14ac:dyDescent="0.2">
      <c r="A71" s="166"/>
      <c r="B71" s="164" t="s">
        <v>172</v>
      </c>
      <c r="C71" s="121" t="s">
        <v>177</v>
      </c>
      <c r="D71" s="121"/>
      <c r="E71" s="121"/>
      <c r="F71" s="167" t="s">
        <v>24</v>
      </c>
      <c r="G71" s="167" t="s">
        <v>24</v>
      </c>
      <c r="H71" s="167" t="s">
        <v>24</v>
      </c>
      <c r="I71" s="167" t="s">
        <v>24</v>
      </c>
      <c r="J71" s="168">
        <v>241.58</v>
      </c>
      <c r="K71" s="167" t="s">
        <v>244</v>
      </c>
      <c r="L71" s="168">
        <v>111.13</v>
      </c>
      <c r="M71" s="169" t="s">
        <v>24</v>
      </c>
      <c r="N71" s="170" t="s">
        <v>24</v>
      </c>
      <c r="T71" s="122" t="s">
        <v>177</v>
      </c>
    </row>
    <row r="72" spans="1:23" s="116" customFormat="1" x14ac:dyDescent="0.2">
      <c r="A72" s="166"/>
      <c r="B72" s="164" t="s">
        <v>178</v>
      </c>
      <c r="C72" s="121" t="s">
        <v>179</v>
      </c>
      <c r="D72" s="121"/>
      <c r="E72" s="121"/>
      <c r="F72" s="167" t="s">
        <v>24</v>
      </c>
      <c r="G72" s="167" t="s">
        <v>24</v>
      </c>
      <c r="H72" s="167" t="s">
        <v>24</v>
      </c>
      <c r="I72" s="167" t="s">
        <v>24</v>
      </c>
      <c r="J72" s="168">
        <v>26.36</v>
      </c>
      <c r="K72" s="167" t="s">
        <v>244</v>
      </c>
      <c r="L72" s="168">
        <v>12.13</v>
      </c>
      <c r="M72" s="169" t="s">
        <v>24</v>
      </c>
      <c r="N72" s="170" t="s">
        <v>24</v>
      </c>
      <c r="T72" s="122" t="s">
        <v>179</v>
      </c>
    </row>
    <row r="73" spans="1:23" s="116" customFormat="1" x14ac:dyDescent="0.2">
      <c r="A73" s="166"/>
      <c r="B73" s="164" t="s">
        <v>24</v>
      </c>
      <c r="C73" s="121" t="s">
        <v>183</v>
      </c>
      <c r="D73" s="121"/>
      <c r="E73" s="121"/>
      <c r="F73" s="167" t="s">
        <v>184</v>
      </c>
      <c r="G73" s="167" t="s">
        <v>287</v>
      </c>
      <c r="H73" s="167" t="s">
        <v>244</v>
      </c>
      <c r="I73" s="167" t="s">
        <v>288</v>
      </c>
      <c r="J73" s="168" t="s">
        <v>24</v>
      </c>
      <c r="K73" s="167" t="s">
        <v>24</v>
      </c>
      <c r="L73" s="168" t="s">
        <v>24</v>
      </c>
      <c r="M73" s="169" t="s">
        <v>24</v>
      </c>
      <c r="N73" s="170" t="s">
        <v>24</v>
      </c>
      <c r="U73" s="122" t="s">
        <v>183</v>
      </c>
    </row>
    <row r="74" spans="1:23" s="116" customFormat="1" x14ac:dyDescent="0.2">
      <c r="A74" s="166"/>
      <c r="B74" s="164" t="s">
        <v>24</v>
      </c>
      <c r="C74" s="121" t="s">
        <v>187</v>
      </c>
      <c r="D74" s="121"/>
      <c r="E74" s="121"/>
      <c r="F74" s="167" t="s">
        <v>184</v>
      </c>
      <c r="G74" s="167" t="s">
        <v>289</v>
      </c>
      <c r="H74" s="167" t="s">
        <v>244</v>
      </c>
      <c r="I74" s="167" t="s">
        <v>290</v>
      </c>
      <c r="J74" s="168" t="s">
        <v>24</v>
      </c>
      <c r="K74" s="167" t="s">
        <v>24</v>
      </c>
      <c r="L74" s="168" t="s">
        <v>24</v>
      </c>
      <c r="M74" s="169" t="s">
        <v>24</v>
      </c>
      <c r="N74" s="170" t="s">
        <v>24</v>
      </c>
      <c r="U74" s="122" t="s">
        <v>187</v>
      </c>
    </row>
    <row r="75" spans="1:23" s="116" customFormat="1" x14ac:dyDescent="0.2">
      <c r="A75" s="166"/>
      <c r="B75" s="164" t="s">
        <v>24</v>
      </c>
      <c r="C75" s="158" t="s">
        <v>190</v>
      </c>
      <c r="D75" s="158"/>
      <c r="E75" s="158"/>
      <c r="F75" s="159" t="s">
        <v>24</v>
      </c>
      <c r="G75" s="159" t="s">
        <v>24</v>
      </c>
      <c r="H75" s="159" t="s">
        <v>24</v>
      </c>
      <c r="I75" s="159" t="s">
        <v>24</v>
      </c>
      <c r="J75" s="160">
        <v>348.46</v>
      </c>
      <c r="K75" s="159" t="s">
        <v>24</v>
      </c>
      <c r="L75" s="160">
        <v>160.29</v>
      </c>
      <c r="M75" s="161" t="s">
        <v>24</v>
      </c>
      <c r="N75" s="162" t="s">
        <v>24</v>
      </c>
      <c r="V75" s="122" t="s">
        <v>190</v>
      </c>
    </row>
    <row r="76" spans="1:23" s="116" customFormat="1" x14ac:dyDescent="0.2">
      <c r="A76" s="166"/>
      <c r="B76" s="164" t="s">
        <v>24</v>
      </c>
      <c r="C76" s="121" t="s">
        <v>191</v>
      </c>
      <c r="D76" s="121"/>
      <c r="E76" s="121"/>
      <c r="F76" s="167" t="s">
        <v>24</v>
      </c>
      <c r="G76" s="167" t="s">
        <v>24</v>
      </c>
      <c r="H76" s="167" t="s">
        <v>24</v>
      </c>
      <c r="I76" s="167" t="s">
        <v>24</v>
      </c>
      <c r="J76" s="168" t="s">
        <v>24</v>
      </c>
      <c r="K76" s="167" t="s">
        <v>24</v>
      </c>
      <c r="L76" s="168">
        <v>61.29</v>
      </c>
      <c r="M76" s="169" t="s">
        <v>24</v>
      </c>
      <c r="N76" s="170" t="s">
        <v>24</v>
      </c>
      <c r="U76" s="122" t="s">
        <v>191</v>
      </c>
    </row>
    <row r="77" spans="1:23" s="116" customFormat="1" ht="33.75" x14ac:dyDescent="0.2">
      <c r="A77" s="166"/>
      <c r="B77" s="164" t="s">
        <v>277</v>
      </c>
      <c r="C77" s="121" t="s">
        <v>278</v>
      </c>
      <c r="D77" s="121"/>
      <c r="E77" s="121"/>
      <c r="F77" s="167" t="s">
        <v>194</v>
      </c>
      <c r="G77" s="167" t="s">
        <v>249</v>
      </c>
      <c r="H77" s="167" t="s">
        <v>24</v>
      </c>
      <c r="I77" s="167" t="s">
        <v>249</v>
      </c>
      <c r="J77" s="168" t="s">
        <v>24</v>
      </c>
      <c r="K77" s="167" t="s">
        <v>24</v>
      </c>
      <c r="L77" s="168">
        <v>56.39</v>
      </c>
      <c r="M77" s="169" t="s">
        <v>24</v>
      </c>
      <c r="N77" s="170" t="s">
        <v>24</v>
      </c>
      <c r="U77" s="122" t="s">
        <v>278</v>
      </c>
    </row>
    <row r="78" spans="1:23" s="116" customFormat="1" ht="33.75" x14ac:dyDescent="0.2">
      <c r="A78" s="166"/>
      <c r="B78" s="164" t="s">
        <v>279</v>
      </c>
      <c r="C78" s="121" t="s">
        <v>280</v>
      </c>
      <c r="D78" s="121"/>
      <c r="E78" s="121"/>
      <c r="F78" s="167" t="s">
        <v>194</v>
      </c>
      <c r="G78" s="167" t="s">
        <v>281</v>
      </c>
      <c r="H78" s="167" t="s">
        <v>24</v>
      </c>
      <c r="I78" s="167" t="s">
        <v>281</v>
      </c>
      <c r="J78" s="168" t="s">
        <v>24</v>
      </c>
      <c r="K78" s="167" t="s">
        <v>24</v>
      </c>
      <c r="L78" s="168">
        <v>28.19</v>
      </c>
      <c r="M78" s="169" t="s">
        <v>24</v>
      </c>
      <c r="N78" s="170" t="s">
        <v>24</v>
      </c>
      <c r="U78" s="122" t="s">
        <v>280</v>
      </c>
    </row>
    <row r="79" spans="1:23" s="116" customFormat="1" x14ac:dyDescent="0.2">
      <c r="A79" s="171"/>
      <c r="B79" s="172"/>
      <c r="C79" s="173" t="s">
        <v>199</v>
      </c>
      <c r="D79" s="173"/>
      <c r="E79" s="173"/>
      <c r="F79" s="174" t="s">
        <v>24</v>
      </c>
      <c r="G79" s="174" t="s">
        <v>24</v>
      </c>
      <c r="H79" s="174" t="s">
        <v>24</v>
      </c>
      <c r="I79" s="174" t="s">
        <v>24</v>
      </c>
      <c r="J79" s="175" t="s">
        <v>24</v>
      </c>
      <c r="K79" s="174" t="s">
        <v>24</v>
      </c>
      <c r="L79" s="175">
        <v>244.87</v>
      </c>
      <c r="M79" s="161" t="s">
        <v>24</v>
      </c>
      <c r="N79" s="176" t="s">
        <v>24</v>
      </c>
      <c r="W79" s="122" t="s">
        <v>199</v>
      </c>
    </row>
    <row r="80" spans="1:23" s="116" customFormat="1" ht="45" x14ac:dyDescent="0.2">
      <c r="A80" s="156" t="s">
        <v>291</v>
      </c>
      <c r="B80" s="157" t="s">
        <v>292</v>
      </c>
      <c r="C80" s="158" t="s">
        <v>293</v>
      </c>
      <c r="D80" s="158"/>
      <c r="E80" s="158"/>
      <c r="F80" s="159" t="s">
        <v>294</v>
      </c>
      <c r="G80" s="159" t="s">
        <v>24</v>
      </c>
      <c r="H80" s="159" t="s">
        <v>24</v>
      </c>
      <c r="I80" s="159" t="s">
        <v>295</v>
      </c>
      <c r="J80" s="160">
        <v>11.42</v>
      </c>
      <c r="K80" s="159" t="s">
        <v>244</v>
      </c>
      <c r="L80" s="160">
        <v>3447.41</v>
      </c>
      <c r="M80" s="161" t="s">
        <v>24</v>
      </c>
      <c r="N80" s="162" t="s">
        <v>24</v>
      </c>
      <c r="Q80" s="122" t="s">
        <v>293</v>
      </c>
    </row>
    <row r="81" spans="1:24" s="116" customFormat="1" x14ac:dyDescent="0.2">
      <c r="A81" s="200"/>
      <c r="B81" s="201"/>
      <c r="C81" s="121" t="s">
        <v>296</v>
      </c>
      <c r="D81" s="121"/>
      <c r="E81" s="121"/>
      <c r="F81" s="121"/>
      <c r="G81" s="121"/>
      <c r="H81" s="121"/>
      <c r="I81" s="121"/>
      <c r="J81" s="121"/>
      <c r="K81" s="121"/>
      <c r="L81" s="121"/>
      <c r="M81" s="121"/>
      <c r="N81" s="165"/>
      <c r="R81" s="122" t="s">
        <v>296</v>
      </c>
    </row>
    <row r="82" spans="1:24" s="116" customFormat="1" ht="22.5" x14ac:dyDescent="0.2">
      <c r="A82" s="163"/>
      <c r="B82" s="164" t="s">
        <v>242</v>
      </c>
      <c r="C82" s="121" t="s">
        <v>243</v>
      </c>
      <c r="D82" s="121"/>
      <c r="E82" s="121"/>
      <c r="F82" s="121"/>
      <c r="G82" s="121"/>
      <c r="H82" s="121"/>
      <c r="I82" s="121"/>
      <c r="J82" s="121"/>
      <c r="K82" s="121"/>
      <c r="L82" s="121"/>
      <c r="M82" s="121"/>
      <c r="N82" s="165"/>
      <c r="S82" s="122" t="s">
        <v>243</v>
      </c>
    </row>
    <row r="83" spans="1:24" s="116" customFormat="1" ht="1.5" customHeight="1" x14ac:dyDescent="0.2">
      <c r="A83" s="177"/>
      <c r="B83" s="172"/>
      <c r="C83" s="172"/>
      <c r="D83" s="172"/>
      <c r="E83" s="172"/>
      <c r="F83" s="177"/>
      <c r="G83" s="177"/>
      <c r="H83" s="177"/>
      <c r="I83" s="177"/>
      <c r="J83" s="178"/>
      <c r="K83" s="177"/>
      <c r="L83" s="178"/>
      <c r="M83" s="167"/>
      <c r="N83" s="178"/>
    </row>
    <row r="84" spans="1:24" s="116" customFormat="1" ht="22.5" x14ac:dyDescent="0.2">
      <c r="A84" s="179"/>
      <c r="B84" s="180" t="s">
        <v>24</v>
      </c>
      <c r="C84" s="173" t="s">
        <v>297</v>
      </c>
      <c r="D84" s="173"/>
      <c r="E84" s="173"/>
      <c r="F84" s="173"/>
      <c r="G84" s="173"/>
      <c r="H84" s="173"/>
      <c r="I84" s="173"/>
      <c r="J84" s="173"/>
      <c r="K84" s="173"/>
      <c r="L84" s="181">
        <v>378027.72</v>
      </c>
      <c r="M84" s="182"/>
      <c r="N84" s="183"/>
      <c r="X84" s="122" t="s">
        <v>297</v>
      </c>
    </row>
    <row r="85" spans="1:24" s="116" customFormat="1" x14ac:dyDescent="0.2">
      <c r="A85" s="150" t="s">
        <v>298</v>
      </c>
      <c r="B85" s="151"/>
      <c r="C85" s="151"/>
      <c r="D85" s="151"/>
      <c r="E85" s="151"/>
      <c r="F85" s="151"/>
      <c r="G85" s="151"/>
      <c r="H85" s="151"/>
      <c r="I85" s="151"/>
      <c r="J85" s="151"/>
      <c r="K85" s="151"/>
      <c r="L85" s="151"/>
      <c r="M85" s="151"/>
      <c r="N85" s="152"/>
      <c r="P85" s="122" t="s">
        <v>298</v>
      </c>
    </row>
    <row r="86" spans="1:24" s="116" customFormat="1" ht="22.5" x14ac:dyDescent="0.2">
      <c r="A86" s="156" t="s">
        <v>299</v>
      </c>
      <c r="B86" s="157" t="s">
        <v>300</v>
      </c>
      <c r="C86" s="158" t="s">
        <v>301</v>
      </c>
      <c r="D86" s="158"/>
      <c r="E86" s="158"/>
      <c r="F86" s="159" t="s">
        <v>302</v>
      </c>
      <c r="G86" s="159" t="s">
        <v>24</v>
      </c>
      <c r="H86" s="159" t="s">
        <v>24</v>
      </c>
      <c r="I86" s="159" t="s">
        <v>303</v>
      </c>
      <c r="J86" s="160" t="s">
        <v>24</v>
      </c>
      <c r="K86" s="159" t="s">
        <v>24</v>
      </c>
      <c r="L86" s="160" t="s">
        <v>24</v>
      </c>
      <c r="M86" s="161" t="s">
        <v>24</v>
      </c>
      <c r="N86" s="162" t="s">
        <v>24</v>
      </c>
      <c r="Q86" s="122" t="s">
        <v>301</v>
      </c>
    </row>
    <row r="87" spans="1:24" s="116" customFormat="1" x14ac:dyDescent="0.2">
      <c r="A87" s="200"/>
      <c r="B87" s="201"/>
      <c r="C87" s="121" t="s">
        <v>304</v>
      </c>
      <c r="D87" s="121"/>
      <c r="E87" s="121"/>
      <c r="F87" s="121"/>
      <c r="G87" s="121"/>
      <c r="H87" s="121"/>
      <c r="I87" s="121"/>
      <c r="J87" s="121"/>
      <c r="K87" s="121"/>
      <c r="L87" s="121"/>
      <c r="M87" s="121"/>
      <c r="N87" s="165"/>
      <c r="R87" s="122" t="s">
        <v>304</v>
      </c>
    </row>
    <row r="88" spans="1:24" s="116" customFormat="1" ht="22.5" x14ac:dyDescent="0.2">
      <c r="A88" s="163"/>
      <c r="B88" s="164" t="s">
        <v>242</v>
      </c>
      <c r="C88" s="121" t="s">
        <v>243</v>
      </c>
      <c r="D88" s="121"/>
      <c r="E88" s="121"/>
      <c r="F88" s="121"/>
      <c r="G88" s="121"/>
      <c r="H88" s="121"/>
      <c r="I88" s="121"/>
      <c r="J88" s="121"/>
      <c r="K88" s="121"/>
      <c r="L88" s="121"/>
      <c r="M88" s="121"/>
      <c r="N88" s="165"/>
      <c r="S88" s="122" t="s">
        <v>243</v>
      </c>
    </row>
    <row r="89" spans="1:24" s="116" customFormat="1" x14ac:dyDescent="0.2">
      <c r="A89" s="166"/>
      <c r="B89" s="164" t="s">
        <v>168</v>
      </c>
      <c r="C89" s="121" t="s">
        <v>175</v>
      </c>
      <c r="D89" s="121"/>
      <c r="E89" s="121"/>
      <c r="F89" s="167" t="s">
        <v>24</v>
      </c>
      <c r="G89" s="167" t="s">
        <v>24</v>
      </c>
      <c r="H89" s="167" t="s">
        <v>24</v>
      </c>
      <c r="I89" s="167" t="s">
        <v>24</v>
      </c>
      <c r="J89" s="168">
        <v>216.71</v>
      </c>
      <c r="K89" s="167" t="s">
        <v>244</v>
      </c>
      <c r="L89" s="168">
        <v>217.37</v>
      </c>
      <c r="M89" s="169" t="s">
        <v>24</v>
      </c>
      <c r="N89" s="170" t="s">
        <v>24</v>
      </c>
      <c r="T89" s="122" t="s">
        <v>175</v>
      </c>
    </row>
    <row r="90" spans="1:24" s="116" customFormat="1" x14ac:dyDescent="0.2">
      <c r="A90" s="166"/>
      <c r="B90" s="164" t="s">
        <v>172</v>
      </c>
      <c r="C90" s="121" t="s">
        <v>177</v>
      </c>
      <c r="D90" s="121"/>
      <c r="E90" s="121"/>
      <c r="F90" s="167" t="s">
        <v>24</v>
      </c>
      <c r="G90" s="167" t="s">
        <v>24</v>
      </c>
      <c r="H90" s="167" t="s">
        <v>24</v>
      </c>
      <c r="I90" s="167" t="s">
        <v>24</v>
      </c>
      <c r="J90" s="168">
        <v>421.83</v>
      </c>
      <c r="K90" s="167" t="s">
        <v>244</v>
      </c>
      <c r="L90" s="168">
        <v>423.11</v>
      </c>
      <c r="M90" s="169" t="s">
        <v>24</v>
      </c>
      <c r="N90" s="170" t="s">
        <v>24</v>
      </c>
      <c r="T90" s="122" t="s">
        <v>177</v>
      </c>
    </row>
    <row r="91" spans="1:24" s="116" customFormat="1" x14ac:dyDescent="0.2">
      <c r="A91" s="166"/>
      <c r="B91" s="164" t="s">
        <v>178</v>
      </c>
      <c r="C91" s="121" t="s">
        <v>179</v>
      </c>
      <c r="D91" s="121"/>
      <c r="E91" s="121"/>
      <c r="F91" s="167" t="s">
        <v>24</v>
      </c>
      <c r="G91" s="167" t="s">
        <v>24</v>
      </c>
      <c r="H91" s="167" t="s">
        <v>24</v>
      </c>
      <c r="I91" s="167" t="s">
        <v>24</v>
      </c>
      <c r="J91" s="168">
        <v>33.31</v>
      </c>
      <c r="K91" s="167" t="s">
        <v>244</v>
      </c>
      <c r="L91" s="168">
        <v>33.409999999999997</v>
      </c>
      <c r="M91" s="169" t="s">
        <v>24</v>
      </c>
      <c r="N91" s="170" t="s">
        <v>24</v>
      </c>
      <c r="T91" s="122" t="s">
        <v>179</v>
      </c>
    </row>
    <row r="92" spans="1:24" s="116" customFormat="1" x14ac:dyDescent="0.2">
      <c r="A92" s="166"/>
      <c r="B92" s="164" t="s">
        <v>180</v>
      </c>
      <c r="C92" s="121" t="s">
        <v>181</v>
      </c>
      <c r="D92" s="121"/>
      <c r="E92" s="121"/>
      <c r="F92" s="167" t="s">
        <v>24</v>
      </c>
      <c r="G92" s="167" t="s">
        <v>24</v>
      </c>
      <c r="H92" s="167" t="s">
        <v>24</v>
      </c>
      <c r="I92" s="167" t="s">
        <v>24</v>
      </c>
      <c r="J92" s="168">
        <v>1844.62</v>
      </c>
      <c r="K92" s="167" t="s">
        <v>24</v>
      </c>
      <c r="L92" s="168">
        <v>1608.88</v>
      </c>
      <c r="M92" s="169" t="s">
        <v>24</v>
      </c>
      <c r="N92" s="170" t="s">
        <v>24</v>
      </c>
      <c r="T92" s="122" t="s">
        <v>181</v>
      </c>
    </row>
    <row r="93" spans="1:24" s="116" customFormat="1" x14ac:dyDescent="0.2">
      <c r="A93" s="166"/>
      <c r="B93" s="164" t="s">
        <v>24</v>
      </c>
      <c r="C93" s="121" t="s">
        <v>183</v>
      </c>
      <c r="D93" s="121"/>
      <c r="E93" s="121"/>
      <c r="F93" s="167" t="s">
        <v>184</v>
      </c>
      <c r="G93" s="167" t="s">
        <v>305</v>
      </c>
      <c r="H93" s="167" t="s">
        <v>244</v>
      </c>
      <c r="I93" s="167" t="s">
        <v>306</v>
      </c>
      <c r="J93" s="168" t="s">
        <v>24</v>
      </c>
      <c r="K93" s="167" t="s">
        <v>24</v>
      </c>
      <c r="L93" s="168" t="s">
        <v>24</v>
      </c>
      <c r="M93" s="169" t="s">
        <v>24</v>
      </c>
      <c r="N93" s="170" t="s">
        <v>24</v>
      </c>
      <c r="U93" s="122" t="s">
        <v>183</v>
      </c>
    </row>
    <row r="94" spans="1:24" s="116" customFormat="1" x14ac:dyDescent="0.2">
      <c r="A94" s="166"/>
      <c r="B94" s="164" t="s">
        <v>24</v>
      </c>
      <c r="C94" s="121" t="s">
        <v>187</v>
      </c>
      <c r="D94" s="121"/>
      <c r="E94" s="121"/>
      <c r="F94" s="167" t="s">
        <v>184</v>
      </c>
      <c r="G94" s="167" t="s">
        <v>307</v>
      </c>
      <c r="H94" s="167" t="s">
        <v>244</v>
      </c>
      <c r="I94" s="167" t="s">
        <v>308</v>
      </c>
      <c r="J94" s="168" t="s">
        <v>24</v>
      </c>
      <c r="K94" s="167" t="s">
        <v>24</v>
      </c>
      <c r="L94" s="168" t="s">
        <v>24</v>
      </c>
      <c r="M94" s="169" t="s">
        <v>24</v>
      </c>
      <c r="N94" s="170" t="s">
        <v>24</v>
      </c>
      <c r="U94" s="122" t="s">
        <v>187</v>
      </c>
    </row>
    <row r="95" spans="1:24" s="116" customFormat="1" x14ac:dyDescent="0.2">
      <c r="A95" s="166"/>
      <c r="B95" s="164" t="s">
        <v>24</v>
      </c>
      <c r="C95" s="158" t="s">
        <v>190</v>
      </c>
      <c r="D95" s="158"/>
      <c r="E95" s="158"/>
      <c r="F95" s="159" t="s">
        <v>24</v>
      </c>
      <c r="G95" s="159" t="s">
        <v>24</v>
      </c>
      <c r="H95" s="159" t="s">
        <v>24</v>
      </c>
      <c r="I95" s="159" t="s">
        <v>24</v>
      </c>
      <c r="J95" s="160">
        <v>2483.16</v>
      </c>
      <c r="K95" s="159" t="s">
        <v>24</v>
      </c>
      <c r="L95" s="160">
        <v>2249.36</v>
      </c>
      <c r="M95" s="161" t="s">
        <v>24</v>
      </c>
      <c r="N95" s="162" t="s">
        <v>24</v>
      </c>
      <c r="V95" s="122" t="s">
        <v>190</v>
      </c>
    </row>
    <row r="96" spans="1:24" s="116" customFormat="1" x14ac:dyDescent="0.2">
      <c r="A96" s="166"/>
      <c r="B96" s="164" t="s">
        <v>24</v>
      </c>
      <c r="C96" s="121" t="s">
        <v>191</v>
      </c>
      <c r="D96" s="121"/>
      <c r="E96" s="121"/>
      <c r="F96" s="167" t="s">
        <v>24</v>
      </c>
      <c r="G96" s="167" t="s">
        <v>24</v>
      </c>
      <c r="H96" s="167" t="s">
        <v>24</v>
      </c>
      <c r="I96" s="167" t="s">
        <v>24</v>
      </c>
      <c r="J96" s="168" t="s">
        <v>24</v>
      </c>
      <c r="K96" s="167" t="s">
        <v>24</v>
      </c>
      <c r="L96" s="168">
        <v>250.78</v>
      </c>
      <c r="M96" s="169" t="s">
        <v>24</v>
      </c>
      <c r="N96" s="170" t="s">
        <v>24</v>
      </c>
      <c r="U96" s="122" t="s">
        <v>191</v>
      </c>
    </row>
    <row r="97" spans="1:23" s="116" customFormat="1" ht="33.75" x14ac:dyDescent="0.2">
      <c r="A97" s="166"/>
      <c r="B97" s="164" t="s">
        <v>309</v>
      </c>
      <c r="C97" s="121" t="s">
        <v>310</v>
      </c>
      <c r="D97" s="121"/>
      <c r="E97" s="121"/>
      <c r="F97" s="167" t="s">
        <v>194</v>
      </c>
      <c r="G97" s="167" t="s">
        <v>311</v>
      </c>
      <c r="H97" s="167" t="s">
        <v>24</v>
      </c>
      <c r="I97" s="167" t="s">
        <v>311</v>
      </c>
      <c r="J97" s="168" t="s">
        <v>24</v>
      </c>
      <c r="K97" s="167" t="s">
        <v>24</v>
      </c>
      <c r="L97" s="168">
        <v>280.87</v>
      </c>
      <c r="M97" s="169" t="s">
        <v>24</v>
      </c>
      <c r="N97" s="170" t="s">
        <v>24</v>
      </c>
      <c r="U97" s="122" t="s">
        <v>310</v>
      </c>
    </row>
    <row r="98" spans="1:23" s="116" customFormat="1" ht="33.75" x14ac:dyDescent="0.2">
      <c r="A98" s="166"/>
      <c r="B98" s="164" t="s">
        <v>312</v>
      </c>
      <c r="C98" s="121" t="s">
        <v>313</v>
      </c>
      <c r="D98" s="121"/>
      <c r="E98" s="121"/>
      <c r="F98" s="167" t="s">
        <v>194</v>
      </c>
      <c r="G98" s="167" t="s">
        <v>198</v>
      </c>
      <c r="H98" s="167" t="s">
        <v>24</v>
      </c>
      <c r="I98" s="167" t="s">
        <v>198</v>
      </c>
      <c r="J98" s="168" t="s">
        <v>24</v>
      </c>
      <c r="K98" s="167" t="s">
        <v>24</v>
      </c>
      <c r="L98" s="168">
        <v>163.01</v>
      </c>
      <c r="M98" s="169" t="s">
        <v>24</v>
      </c>
      <c r="N98" s="170" t="s">
        <v>24</v>
      </c>
      <c r="U98" s="122" t="s">
        <v>313</v>
      </c>
    </row>
    <row r="99" spans="1:23" s="116" customFormat="1" x14ac:dyDescent="0.2">
      <c r="A99" s="171"/>
      <c r="B99" s="172"/>
      <c r="C99" s="173" t="s">
        <v>199</v>
      </c>
      <c r="D99" s="173"/>
      <c r="E99" s="173"/>
      <c r="F99" s="174" t="s">
        <v>24</v>
      </c>
      <c r="G99" s="174" t="s">
        <v>24</v>
      </c>
      <c r="H99" s="174" t="s">
        <v>24</v>
      </c>
      <c r="I99" s="174" t="s">
        <v>24</v>
      </c>
      <c r="J99" s="175" t="s">
        <v>24</v>
      </c>
      <c r="K99" s="174" t="s">
        <v>24</v>
      </c>
      <c r="L99" s="175">
        <v>2693.24</v>
      </c>
      <c r="M99" s="161" t="s">
        <v>24</v>
      </c>
      <c r="N99" s="176" t="s">
        <v>24</v>
      </c>
      <c r="W99" s="122" t="s">
        <v>199</v>
      </c>
    </row>
    <row r="100" spans="1:23" s="116" customFormat="1" ht="33.75" x14ac:dyDescent="0.2">
      <c r="A100" s="156" t="s">
        <v>314</v>
      </c>
      <c r="B100" s="157" t="s">
        <v>315</v>
      </c>
      <c r="C100" s="158" t="s">
        <v>316</v>
      </c>
      <c r="D100" s="158"/>
      <c r="E100" s="158"/>
      <c r="F100" s="159" t="s">
        <v>239</v>
      </c>
      <c r="G100" s="159" t="s">
        <v>24</v>
      </c>
      <c r="H100" s="159" t="s">
        <v>24</v>
      </c>
      <c r="I100" s="159" t="s">
        <v>317</v>
      </c>
      <c r="J100" s="160">
        <v>90.94</v>
      </c>
      <c r="K100" s="159" t="s">
        <v>24</v>
      </c>
      <c r="L100" s="160">
        <v>236.35</v>
      </c>
      <c r="M100" s="161" t="s">
        <v>24</v>
      </c>
      <c r="N100" s="162" t="s">
        <v>24</v>
      </c>
      <c r="Q100" s="122" t="s">
        <v>316</v>
      </c>
    </row>
    <row r="101" spans="1:23" s="116" customFormat="1" ht="33.75" x14ac:dyDescent="0.2">
      <c r="A101" s="156" t="s">
        <v>318</v>
      </c>
      <c r="B101" s="157" t="s">
        <v>319</v>
      </c>
      <c r="C101" s="158" t="s">
        <v>320</v>
      </c>
      <c r="D101" s="158"/>
      <c r="E101" s="158"/>
      <c r="F101" s="159" t="s">
        <v>239</v>
      </c>
      <c r="G101" s="159" t="s">
        <v>24</v>
      </c>
      <c r="H101" s="159" t="s">
        <v>24</v>
      </c>
      <c r="I101" s="159" t="s">
        <v>321</v>
      </c>
      <c r="J101" s="160">
        <v>106.14</v>
      </c>
      <c r="K101" s="159" t="s">
        <v>24</v>
      </c>
      <c r="L101" s="160">
        <v>255.5</v>
      </c>
      <c r="M101" s="161" t="s">
        <v>24</v>
      </c>
      <c r="N101" s="162" t="s">
        <v>24</v>
      </c>
      <c r="Q101" s="122" t="s">
        <v>320</v>
      </c>
    </row>
    <row r="102" spans="1:23" s="116" customFormat="1" x14ac:dyDescent="0.2">
      <c r="A102" s="200"/>
      <c r="B102" s="201"/>
      <c r="C102" s="121" t="s">
        <v>322</v>
      </c>
      <c r="D102" s="121"/>
      <c r="E102" s="121"/>
      <c r="F102" s="121"/>
      <c r="G102" s="121"/>
      <c r="H102" s="121"/>
      <c r="I102" s="121"/>
      <c r="J102" s="121"/>
      <c r="K102" s="121"/>
      <c r="L102" s="121"/>
      <c r="M102" s="121"/>
      <c r="N102" s="165"/>
      <c r="R102" s="122" t="s">
        <v>322</v>
      </c>
    </row>
    <row r="103" spans="1:23" s="116" customFormat="1" x14ac:dyDescent="0.2">
      <c r="A103" s="156" t="s">
        <v>323</v>
      </c>
      <c r="B103" s="157" t="s">
        <v>324</v>
      </c>
      <c r="C103" s="158" t="s">
        <v>325</v>
      </c>
      <c r="D103" s="158"/>
      <c r="E103" s="158"/>
      <c r="F103" s="159" t="s">
        <v>256</v>
      </c>
      <c r="G103" s="159" t="s">
        <v>24</v>
      </c>
      <c r="H103" s="159" t="s">
        <v>24</v>
      </c>
      <c r="I103" s="159" t="s">
        <v>326</v>
      </c>
      <c r="J103" s="160" t="s">
        <v>24</v>
      </c>
      <c r="K103" s="159" t="s">
        <v>24</v>
      </c>
      <c r="L103" s="160" t="s">
        <v>24</v>
      </c>
      <c r="M103" s="161" t="s">
        <v>24</v>
      </c>
      <c r="N103" s="162" t="s">
        <v>24</v>
      </c>
      <c r="Q103" s="122" t="s">
        <v>325</v>
      </c>
    </row>
    <row r="104" spans="1:23" s="116" customFormat="1" x14ac:dyDescent="0.2">
      <c r="A104" s="200"/>
      <c r="B104" s="201"/>
      <c r="C104" s="121" t="s">
        <v>327</v>
      </c>
      <c r="D104" s="121"/>
      <c r="E104" s="121"/>
      <c r="F104" s="121"/>
      <c r="G104" s="121"/>
      <c r="H104" s="121"/>
      <c r="I104" s="121"/>
      <c r="J104" s="121"/>
      <c r="K104" s="121"/>
      <c r="L104" s="121"/>
      <c r="M104" s="121"/>
      <c r="N104" s="165"/>
      <c r="R104" s="122" t="s">
        <v>327</v>
      </c>
    </row>
    <row r="105" spans="1:23" s="116" customFormat="1" ht="22.5" x14ac:dyDescent="0.2">
      <c r="A105" s="163"/>
      <c r="B105" s="164" t="s">
        <v>242</v>
      </c>
      <c r="C105" s="121" t="s">
        <v>243</v>
      </c>
      <c r="D105" s="121"/>
      <c r="E105" s="121"/>
      <c r="F105" s="121"/>
      <c r="G105" s="121"/>
      <c r="H105" s="121"/>
      <c r="I105" s="121"/>
      <c r="J105" s="121"/>
      <c r="K105" s="121"/>
      <c r="L105" s="121"/>
      <c r="M105" s="121"/>
      <c r="N105" s="165"/>
      <c r="S105" s="122" t="s">
        <v>243</v>
      </c>
    </row>
    <row r="106" spans="1:23" s="116" customFormat="1" x14ac:dyDescent="0.2">
      <c r="A106" s="166"/>
      <c r="B106" s="164" t="s">
        <v>168</v>
      </c>
      <c r="C106" s="121" t="s">
        <v>175</v>
      </c>
      <c r="D106" s="121"/>
      <c r="E106" s="121"/>
      <c r="F106" s="167" t="s">
        <v>24</v>
      </c>
      <c r="G106" s="167" t="s">
        <v>24</v>
      </c>
      <c r="H106" s="167" t="s">
        <v>24</v>
      </c>
      <c r="I106" s="167" t="s">
        <v>24</v>
      </c>
      <c r="J106" s="168">
        <v>1053</v>
      </c>
      <c r="K106" s="167" t="s">
        <v>244</v>
      </c>
      <c r="L106" s="168">
        <v>114.31</v>
      </c>
      <c r="M106" s="169" t="s">
        <v>24</v>
      </c>
      <c r="N106" s="170" t="s">
        <v>24</v>
      </c>
      <c r="T106" s="122" t="s">
        <v>175</v>
      </c>
    </row>
    <row r="107" spans="1:23" s="116" customFormat="1" x14ac:dyDescent="0.2">
      <c r="A107" s="166"/>
      <c r="B107" s="164" t="s">
        <v>172</v>
      </c>
      <c r="C107" s="121" t="s">
        <v>177</v>
      </c>
      <c r="D107" s="121"/>
      <c r="E107" s="121"/>
      <c r="F107" s="167" t="s">
        <v>24</v>
      </c>
      <c r="G107" s="167" t="s">
        <v>24</v>
      </c>
      <c r="H107" s="167" t="s">
        <v>24</v>
      </c>
      <c r="I107" s="167" t="s">
        <v>24</v>
      </c>
      <c r="J107" s="168">
        <v>1566.06</v>
      </c>
      <c r="K107" s="167" t="s">
        <v>244</v>
      </c>
      <c r="L107" s="168">
        <v>170.01</v>
      </c>
      <c r="M107" s="169" t="s">
        <v>24</v>
      </c>
      <c r="N107" s="170" t="s">
        <v>24</v>
      </c>
      <c r="T107" s="122" t="s">
        <v>177</v>
      </c>
    </row>
    <row r="108" spans="1:23" s="116" customFormat="1" x14ac:dyDescent="0.2">
      <c r="A108" s="166"/>
      <c r="B108" s="164" t="s">
        <v>178</v>
      </c>
      <c r="C108" s="121" t="s">
        <v>179</v>
      </c>
      <c r="D108" s="121"/>
      <c r="E108" s="121"/>
      <c r="F108" s="167" t="s">
        <v>24</v>
      </c>
      <c r="G108" s="167" t="s">
        <v>24</v>
      </c>
      <c r="H108" s="167" t="s">
        <v>24</v>
      </c>
      <c r="I108" s="167" t="s">
        <v>24</v>
      </c>
      <c r="J108" s="168">
        <v>244.39</v>
      </c>
      <c r="K108" s="167" t="s">
        <v>244</v>
      </c>
      <c r="L108" s="168">
        <v>26.53</v>
      </c>
      <c r="M108" s="169" t="s">
        <v>24</v>
      </c>
      <c r="N108" s="170" t="s">
        <v>24</v>
      </c>
      <c r="T108" s="122" t="s">
        <v>179</v>
      </c>
    </row>
    <row r="109" spans="1:23" s="116" customFormat="1" x14ac:dyDescent="0.2">
      <c r="A109" s="166"/>
      <c r="B109" s="164" t="s">
        <v>180</v>
      </c>
      <c r="C109" s="121" t="s">
        <v>181</v>
      </c>
      <c r="D109" s="121"/>
      <c r="E109" s="121"/>
      <c r="F109" s="167" t="s">
        <v>24</v>
      </c>
      <c r="G109" s="167" t="s">
        <v>24</v>
      </c>
      <c r="H109" s="167" t="s">
        <v>24</v>
      </c>
      <c r="I109" s="167" t="s">
        <v>24</v>
      </c>
      <c r="J109" s="168">
        <v>909.27</v>
      </c>
      <c r="K109" s="167" t="s">
        <v>24</v>
      </c>
      <c r="L109" s="168">
        <v>85.84</v>
      </c>
      <c r="M109" s="169" t="s">
        <v>24</v>
      </c>
      <c r="N109" s="170" t="s">
        <v>24</v>
      </c>
      <c r="T109" s="122" t="s">
        <v>181</v>
      </c>
    </row>
    <row r="110" spans="1:23" s="116" customFormat="1" x14ac:dyDescent="0.2">
      <c r="A110" s="166"/>
      <c r="B110" s="164" t="s">
        <v>24</v>
      </c>
      <c r="C110" s="121" t="s">
        <v>183</v>
      </c>
      <c r="D110" s="121"/>
      <c r="E110" s="121"/>
      <c r="F110" s="167" t="s">
        <v>184</v>
      </c>
      <c r="G110" s="167" t="s">
        <v>328</v>
      </c>
      <c r="H110" s="167" t="s">
        <v>244</v>
      </c>
      <c r="I110" s="167" t="s">
        <v>329</v>
      </c>
      <c r="J110" s="168" t="s">
        <v>24</v>
      </c>
      <c r="K110" s="167" t="s">
        <v>24</v>
      </c>
      <c r="L110" s="168" t="s">
        <v>24</v>
      </c>
      <c r="M110" s="169" t="s">
        <v>24</v>
      </c>
      <c r="N110" s="170" t="s">
        <v>24</v>
      </c>
      <c r="U110" s="122" t="s">
        <v>183</v>
      </c>
    </row>
    <row r="111" spans="1:23" s="116" customFormat="1" x14ac:dyDescent="0.2">
      <c r="A111" s="166"/>
      <c r="B111" s="164" t="s">
        <v>24</v>
      </c>
      <c r="C111" s="121" t="s">
        <v>187</v>
      </c>
      <c r="D111" s="121"/>
      <c r="E111" s="121"/>
      <c r="F111" s="167" t="s">
        <v>184</v>
      </c>
      <c r="G111" s="167" t="s">
        <v>330</v>
      </c>
      <c r="H111" s="167" t="s">
        <v>244</v>
      </c>
      <c r="I111" s="167" t="s">
        <v>331</v>
      </c>
      <c r="J111" s="168" t="s">
        <v>24</v>
      </c>
      <c r="K111" s="167" t="s">
        <v>24</v>
      </c>
      <c r="L111" s="168" t="s">
        <v>24</v>
      </c>
      <c r="M111" s="169" t="s">
        <v>24</v>
      </c>
      <c r="N111" s="170" t="s">
        <v>24</v>
      </c>
      <c r="U111" s="122" t="s">
        <v>187</v>
      </c>
    </row>
    <row r="112" spans="1:23" s="116" customFormat="1" x14ac:dyDescent="0.2">
      <c r="A112" s="166"/>
      <c r="B112" s="164" t="s">
        <v>24</v>
      </c>
      <c r="C112" s="158" t="s">
        <v>190</v>
      </c>
      <c r="D112" s="158"/>
      <c r="E112" s="158"/>
      <c r="F112" s="159" t="s">
        <v>24</v>
      </c>
      <c r="G112" s="159" t="s">
        <v>24</v>
      </c>
      <c r="H112" s="159" t="s">
        <v>24</v>
      </c>
      <c r="I112" s="159" t="s">
        <v>24</v>
      </c>
      <c r="J112" s="160">
        <v>3528.33</v>
      </c>
      <c r="K112" s="159" t="s">
        <v>24</v>
      </c>
      <c r="L112" s="160">
        <v>370.16</v>
      </c>
      <c r="M112" s="161" t="s">
        <v>24</v>
      </c>
      <c r="N112" s="162" t="s">
        <v>24</v>
      </c>
      <c r="V112" s="122" t="s">
        <v>190</v>
      </c>
    </row>
    <row r="113" spans="1:23" s="116" customFormat="1" x14ac:dyDescent="0.2">
      <c r="A113" s="166"/>
      <c r="B113" s="164" t="s">
        <v>24</v>
      </c>
      <c r="C113" s="121" t="s">
        <v>191</v>
      </c>
      <c r="D113" s="121"/>
      <c r="E113" s="121"/>
      <c r="F113" s="167" t="s">
        <v>24</v>
      </c>
      <c r="G113" s="167" t="s">
        <v>24</v>
      </c>
      <c r="H113" s="167" t="s">
        <v>24</v>
      </c>
      <c r="I113" s="167" t="s">
        <v>24</v>
      </c>
      <c r="J113" s="168" t="s">
        <v>24</v>
      </c>
      <c r="K113" s="167" t="s">
        <v>24</v>
      </c>
      <c r="L113" s="168">
        <v>140.84</v>
      </c>
      <c r="M113" s="169" t="s">
        <v>24</v>
      </c>
      <c r="N113" s="170" t="s">
        <v>24</v>
      </c>
      <c r="U113" s="122" t="s">
        <v>191</v>
      </c>
    </row>
    <row r="114" spans="1:23" s="116" customFormat="1" ht="33.75" x14ac:dyDescent="0.2">
      <c r="A114" s="166"/>
      <c r="B114" s="164" t="s">
        <v>332</v>
      </c>
      <c r="C114" s="121" t="s">
        <v>333</v>
      </c>
      <c r="D114" s="121"/>
      <c r="E114" s="121"/>
      <c r="F114" s="167" t="s">
        <v>194</v>
      </c>
      <c r="G114" s="167" t="s">
        <v>334</v>
      </c>
      <c r="H114" s="167" t="s">
        <v>24</v>
      </c>
      <c r="I114" s="167" t="s">
        <v>334</v>
      </c>
      <c r="J114" s="168" t="s">
        <v>24</v>
      </c>
      <c r="K114" s="167" t="s">
        <v>24</v>
      </c>
      <c r="L114" s="168">
        <v>143.66</v>
      </c>
      <c r="M114" s="169" t="s">
        <v>24</v>
      </c>
      <c r="N114" s="170" t="s">
        <v>24</v>
      </c>
      <c r="U114" s="122" t="s">
        <v>333</v>
      </c>
    </row>
    <row r="115" spans="1:23" s="116" customFormat="1" ht="33.75" x14ac:dyDescent="0.2">
      <c r="A115" s="166"/>
      <c r="B115" s="164" t="s">
        <v>335</v>
      </c>
      <c r="C115" s="121" t="s">
        <v>336</v>
      </c>
      <c r="D115" s="121"/>
      <c r="E115" s="121"/>
      <c r="F115" s="167" t="s">
        <v>194</v>
      </c>
      <c r="G115" s="167" t="s">
        <v>337</v>
      </c>
      <c r="H115" s="167" t="s">
        <v>24</v>
      </c>
      <c r="I115" s="167" t="s">
        <v>337</v>
      </c>
      <c r="J115" s="168" t="s">
        <v>24</v>
      </c>
      <c r="K115" s="167" t="s">
        <v>24</v>
      </c>
      <c r="L115" s="168">
        <v>81.69</v>
      </c>
      <c r="M115" s="169" t="s">
        <v>24</v>
      </c>
      <c r="N115" s="170" t="s">
        <v>24</v>
      </c>
      <c r="U115" s="122" t="s">
        <v>336</v>
      </c>
    </row>
    <row r="116" spans="1:23" s="116" customFormat="1" x14ac:dyDescent="0.2">
      <c r="A116" s="171"/>
      <c r="B116" s="172"/>
      <c r="C116" s="173" t="s">
        <v>199</v>
      </c>
      <c r="D116" s="173"/>
      <c r="E116" s="173"/>
      <c r="F116" s="174" t="s">
        <v>24</v>
      </c>
      <c r="G116" s="174" t="s">
        <v>24</v>
      </c>
      <c r="H116" s="174" t="s">
        <v>24</v>
      </c>
      <c r="I116" s="174" t="s">
        <v>24</v>
      </c>
      <c r="J116" s="175" t="s">
        <v>24</v>
      </c>
      <c r="K116" s="174" t="s">
        <v>24</v>
      </c>
      <c r="L116" s="175">
        <v>595.51</v>
      </c>
      <c r="M116" s="161" t="s">
        <v>24</v>
      </c>
      <c r="N116" s="176" t="s">
        <v>24</v>
      </c>
      <c r="W116" s="122" t="s">
        <v>199</v>
      </c>
    </row>
    <row r="117" spans="1:23" s="116" customFormat="1" ht="22.5" x14ac:dyDescent="0.2">
      <c r="A117" s="156" t="s">
        <v>275</v>
      </c>
      <c r="B117" s="157" t="s">
        <v>338</v>
      </c>
      <c r="C117" s="158" t="s">
        <v>339</v>
      </c>
      <c r="D117" s="158"/>
      <c r="E117" s="158"/>
      <c r="F117" s="159" t="s">
        <v>239</v>
      </c>
      <c r="G117" s="159" t="s">
        <v>24</v>
      </c>
      <c r="H117" s="159" t="s">
        <v>24</v>
      </c>
      <c r="I117" s="159" t="s">
        <v>340</v>
      </c>
      <c r="J117" s="160">
        <v>535.46</v>
      </c>
      <c r="K117" s="159" t="s">
        <v>24</v>
      </c>
      <c r="L117" s="160">
        <v>5155.41</v>
      </c>
      <c r="M117" s="161" t="s">
        <v>24</v>
      </c>
      <c r="N117" s="162" t="s">
        <v>24</v>
      </c>
      <c r="Q117" s="122" t="s">
        <v>339</v>
      </c>
    </row>
    <row r="118" spans="1:23" s="116" customFormat="1" x14ac:dyDescent="0.2">
      <c r="A118" s="200"/>
      <c r="B118" s="201"/>
      <c r="C118" s="121" t="s">
        <v>341</v>
      </c>
      <c r="D118" s="121"/>
      <c r="E118" s="121"/>
      <c r="F118" s="121"/>
      <c r="G118" s="121"/>
      <c r="H118" s="121"/>
      <c r="I118" s="121"/>
      <c r="J118" s="121"/>
      <c r="K118" s="121"/>
      <c r="L118" s="121"/>
      <c r="M118" s="121"/>
      <c r="N118" s="165"/>
      <c r="R118" s="122" t="s">
        <v>341</v>
      </c>
    </row>
    <row r="119" spans="1:23" s="116" customFormat="1" ht="22.5" x14ac:dyDescent="0.2">
      <c r="A119" s="156" t="s">
        <v>342</v>
      </c>
      <c r="B119" s="157" t="s">
        <v>343</v>
      </c>
      <c r="C119" s="158" t="s">
        <v>344</v>
      </c>
      <c r="D119" s="158"/>
      <c r="E119" s="158"/>
      <c r="F119" s="159" t="s">
        <v>256</v>
      </c>
      <c r="G119" s="159" t="s">
        <v>24</v>
      </c>
      <c r="H119" s="159" t="s">
        <v>24</v>
      </c>
      <c r="I119" s="159" t="s">
        <v>345</v>
      </c>
      <c r="J119" s="160" t="s">
        <v>24</v>
      </c>
      <c r="K119" s="159" t="s">
        <v>24</v>
      </c>
      <c r="L119" s="160" t="s">
        <v>24</v>
      </c>
      <c r="M119" s="161" t="s">
        <v>24</v>
      </c>
      <c r="N119" s="162" t="s">
        <v>24</v>
      </c>
      <c r="Q119" s="122" t="s">
        <v>344</v>
      </c>
    </row>
    <row r="120" spans="1:23" s="116" customFormat="1" x14ac:dyDescent="0.2">
      <c r="A120" s="200"/>
      <c r="B120" s="201"/>
      <c r="C120" s="121" t="s">
        <v>346</v>
      </c>
      <c r="D120" s="121"/>
      <c r="E120" s="121"/>
      <c r="F120" s="121"/>
      <c r="G120" s="121"/>
      <c r="H120" s="121"/>
      <c r="I120" s="121"/>
      <c r="J120" s="121"/>
      <c r="K120" s="121"/>
      <c r="L120" s="121"/>
      <c r="M120" s="121"/>
      <c r="N120" s="165"/>
      <c r="R120" s="122" t="s">
        <v>346</v>
      </c>
    </row>
    <row r="121" spans="1:23" s="116" customFormat="1" ht="22.5" x14ac:dyDescent="0.2">
      <c r="A121" s="163"/>
      <c r="B121" s="164" t="s">
        <v>242</v>
      </c>
      <c r="C121" s="121" t="s">
        <v>243</v>
      </c>
      <c r="D121" s="121"/>
      <c r="E121" s="121"/>
      <c r="F121" s="121"/>
      <c r="G121" s="121"/>
      <c r="H121" s="121"/>
      <c r="I121" s="121"/>
      <c r="J121" s="121"/>
      <c r="K121" s="121"/>
      <c r="L121" s="121"/>
      <c r="M121" s="121"/>
      <c r="N121" s="165"/>
      <c r="S121" s="122" t="s">
        <v>243</v>
      </c>
    </row>
    <row r="122" spans="1:23" s="116" customFormat="1" x14ac:dyDescent="0.2">
      <c r="A122" s="166"/>
      <c r="B122" s="164" t="s">
        <v>168</v>
      </c>
      <c r="C122" s="121" t="s">
        <v>175</v>
      </c>
      <c r="D122" s="121"/>
      <c r="E122" s="121"/>
      <c r="F122" s="167" t="s">
        <v>24</v>
      </c>
      <c r="G122" s="167" t="s">
        <v>24</v>
      </c>
      <c r="H122" s="167" t="s">
        <v>24</v>
      </c>
      <c r="I122" s="167" t="s">
        <v>24</v>
      </c>
      <c r="J122" s="168">
        <v>2086.62</v>
      </c>
      <c r="K122" s="167" t="s">
        <v>244</v>
      </c>
      <c r="L122" s="168">
        <v>3227</v>
      </c>
      <c r="M122" s="169" t="s">
        <v>24</v>
      </c>
      <c r="N122" s="170" t="s">
        <v>24</v>
      </c>
      <c r="T122" s="122" t="s">
        <v>175</v>
      </c>
    </row>
    <row r="123" spans="1:23" s="116" customFormat="1" x14ac:dyDescent="0.2">
      <c r="A123" s="166"/>
      <c r="B123" s="164" t="s">
        <v>172</v>
      </c>
      <c r="C123" s="121" t="s">
        <v>177</v>
      </c>
      <c r="D123" s="121"/>
      <c r="E123" s="121"/>
      <c r="F123" s="167" t="s">
        <v>24</v>
      </c>
      <c r="G123" s="167" t="s">
        <v>24</v>
      </c>
      <c r="H123" s="167" t="s">
        <v>24</v>
      </c>
      <c r="I123" s="167" t="s">
        <v>24</v>
      </c>
      <c r="J123" s="168">
        <v>2436.48</v>
      </c>
      <c r="K123" s="167" t="s">
        <v>244</v>
      </c>
      <c r="L123" s="168">
        <v>3768.07</v>
      </c>
      <c r="M123" s="169" t="s">
        <v>24</v>
      </c>
      <c r="N123" s="170" t="s">
        <v>24</v>
      </c>
      <c r="T123" s="122" t="s">
        <v>177</v>
      </c>
    </row>
    <row r="124" spans="1:23" s="116" customFormat="1" x14ac:dyDescent="0.2">
      <c r="A124" s="166"/>
      <c r="B124" s="164" t="s">
        <v>178</v>
      </c>
      <c r="C124" s="121" t="s">
        <v>179</v>
      </c>
      <c r="D124" s="121"/>
      <c r="E124" s="121"/>
      <c r="F124" s="167" t="s">
        <v>24</v>
      </c>
      <c r="G124" s="167" t="s">
        <v>24</v>
      </c>
      <c r="H124" s="167" t="s">
        <v>24</v>
      </c>
      <c r="I124" s="167" t="s">
        <v>24</v>
      </c>
      <c r="J124" s="168">
        <v>252.56</v>
      </c>
      <c r="K124" s="167" t="s">
        <v>244</v>
      </c>
      <c r="L124" s="168">
        <v>390.59</v>
      </c>
      <c r="M124" s="169" t="s">
        <v>24</v>
      </c>
      <c r="N124" s="170" t="s">
        <v>24</v>
      </c>
      <c r="T124" s="122" t="s">
        <v>179</v>
      </c>
    </row>
    <row r="125" spans="1:23" s="116" customFormat="1" x14ac:dyDescent="0.2">
      <c r="A125" s="166"/>
      <c r="B125" s="164" t="s">
        <v>180</v>
      </c>
      <c r="C125" s="121" t="s">
        <v>181</v>
      </c>
      <c r="D125" s="121"/>
      <c r="E125" s="121"/>
      <c r="F125" s="167" t="s">
        <v>24</v>
      </c>
      <c r="G125" s="167" t="s">
        <v>24</v>
      </c>
      <c r="H125" s="167" t="s">
        <v>24</v>
      </c>
      <c r="I125" s="167" t="s">
        <v>24</v>
      </c>
      <c r="J125" s="168">
        <v>2893.31</v>
      </c>
      <c r="K125" s="167" t="s">
        <v>24</v>
      </c>
      <c r="L125" s="168">
        <v>3890.92</v>
      </c>
      <c r="M125" s="169" t="s">
        <v>24</v>
      </c>
      <c r="N125" s="170" t="s">
        <v>24</v>
      </c>
      <c r="T125" s="122" t="s">
        <v>181</v>
      </c>
    </row>
    <row r="126" spans="1:23" s="116" customFormat="1" x14ac:dyDescent="0.2">
      <c r="A126" s="166"/>
      <c r="B126" s="164" t="s">
        <v>24</v>
      </c>
      <c r="C126" s="121" t="s">
        <v>183</v>
      </c>
      <c r="D126" s="121"/>
      <c r="E126" s="121"/>
      <c r="F126" s="167" t="s">
        <v>184</v>
      </c>
      <c r="G126" s="167" t="s">
        <v>347</v>
      </c>
      <c r="H126" s="167" t="s">
        <v>244</v>
      </c>
      <c r="I126" s="167" t="s">
        <v>348</v>
      </c>
      <c r="J126" s="168" t="s">
        <v>24</v>
      </c>
      <c r="K126" s="167" t="s">
        <v>24</v>
      </c>
      <c r="L126" s="168" t="s">
        <v>24</v>
      </c>
      <c r="M126" s="169" t="s">
        <v>24</v>
      </c>
      <c r="N126" s="170" t="s">
        <v>24</v>
      </c>
      <c r="U126" s="122" t="s">
        <v>183</v>
      </c>
    </row>
    <row r="127" spans="1:23" s="116" customFormat="1" ht="22.5" x14ac:dyDescent="0.2">
      <c r="A127" s="166"/>
      <c r="B127" s="164" t="s">
        <v>24</v>
      </c>
      <c r="C127" s="121" t="s">
        <v>187</v>
      </c>
      <c r="D127" s="121"/>
      <c r="E127" s="121"/>
      <c r="F127" s="167" t="s">
        <v>184</v>
      </c>
      <c r="G127" s="167" t="s">
        <v>349</v>
      </c>
      <c r="H127" s="167" t="s">
        <v>244</v>
      </c>
      <c r="I127" s="167" t="s">
        <v>350</v>
      </c>
      <c r="J127" s="168" t="s">
        <v>24</v>
      </c>
      <c r="K127" s="167" t="s">
        <v>24</v>
      </c>
      <c r="L127" s="168" t="s">
        <v>24</v>
      </c>
      <c r="M127" s="169" t="s">
        <v>24</v>
      </c>
      <c r="N127" s="170" t="s">
        <v>24</v>
      </c>
      <c r="U127" s="122" t="s">
        <v>187</v>
      </c>
    </row>
    <row r="128" spans="1:23" s="116" customFormat="1" x14ac:dyDescent="0.2">
      <c r="A128" s="166"/>
      <c r="B128" s="164" t="s">
        <v>24</v>
      </c>
      <c r="C128" s="158" t="s">
        <v>190</v>
      </c>
      <c r="D128" s="158"/>
      <c r="E128" s="158"/>
      <c r="F128" s="159" t="s">
        <v>24</v>
      </c>
      <c r="G128" s="159" t="s">
        <v>24</v>
      </c>
      <c r="H128" s="159" t="s">
        <v>24</v>
      </c>
      <c r="I128" s="159" t="s">
        <v>24</v>
      </c>
      <c r="J128" s="160">
        <v>7416.41</v>
      </c>
      <c r="K128" s="159" t="s">
        <v>24</v>
      </c>
      <c r="L128" s="160">
        <v>10885.99</v>
      </c>
      <c r="M128" s="161" t="s">
        <v>24</v>
      </c>
      <c r="N128" s="162" t="s">
        <v>24</v>
      </c>
      <c r="V128" s="122" t="s">
        <v>190</v>
      </c>
    </row>
    <row r="129" spans="1:25" s="116" customFormat="1" x14ac:dyDescent="0.2">
      <c r="A129" s="166"/>
      <c r="B129" s="164" t="s">
        <v>24</v>
      </c>
      <c r="C129" s="121" t="s">
        <v>191</v>
      </c>
      <c r="D129" s="121"/>
      <c r="E129" s="121"/>
      <c r="F129" s="167" t="s">
        <v>24</v>
      </c>
      <c r="G129" s="167" t="s">
        <v>24</v>
      </c>
      <c r="H129" s="167" t="s">
        <v>24</v>
      </c>
      <c r="I129" s="167" t="s">
        <v>24</v>
      </c>
      <c r="J129" s="168" t="s">
        <v>24</v>
      </c>
      <c r="K129" s="167" t="s">
        <v>24</v>
      </c>
      <c r="L129" s="168">
        <v>3617.59</v>
      </c>
      <c r="M129" s="169" t="s">
        <v>24</v>
      </c>
      <c r="N129" s="170" t="s">
        <v>24</v>
      </c>
      <c r="U129" s="122" t="s">
        <v>191</v>
      </c>
    </row>
    <row r="130" spans="1:25" s="116" customFormat="1" ht="33.75" x14ac:dyDescent="0.2">
      <c r="A130" s="166"/>
      <c r="B130" s="164" t="s">
        <v>332</v>
      </c>
      <c r="C130" s="121" t="s">
        <v>333</v>
      </c>
      <c r="D130" s="121"/>
      <c r="E130" s="121"/>
      <c r="F130" s="167" t="s">
        <v>194</v>
      </c>
      <c r="G130" s="167" t="s">
        <v>334</v>
      </c>
      <c r="H130" s="167" t="s">
        <v>24</v>
      </c>
      <c r="I130" s="167" t="s">
        <v>334</v>
      </c>
      <c r="J130" s="168" t="s">
        <v>24</v>
      </c>
      <c r="K130" s="167" t="s">
        <v>24</v>
      </c>
      <c r="L130" s="168">
        <v>3689.94</v>
      </c>
      <c r="M130" s="169" t="s">
        <v>24</v>
      </c>
      <c r="N130" s="170" t="s">
        <v>24</v>
      </c>
      <c r="U130" s="122" t="s">
        <v>333</v>
      </c>
    </row>
    <row r="131" spans="1:25" s="116" customFormat="1" ht="33.75" x14ac:dyDescent="0.2">
      <c r="A131" s="166"/>
      <c r="B131" s="164" t="s">
        <v>335</v>
      </c>
      <c r="C131" s="121" t="s">
        <v>336</v>
      </c>
      <c r="D131" s="121"/>
      <c r="E131" s="121"/>
      <c r="F131" s="167" t="s">
        <v>194</v>
      </c>
      <c r="G131" s="167" t="s">
        <v>337</v>
      </c>
      <c r="H131" s="167" t="s">
        <v>24</v>
      </c>
      <c r="I131" s="167" t="s">
        <v>337</v>
      </c>
      <c r="J131" s="168" t="s">
        <v>24</v>
      </c>
      <c r="K131" s="167" t="s">
        <v>24</v>
      </c>
      <c r="L131" s="168">
        <v>2098.1999999999998</v>
      </c>
      <c r="M131" s="169" t="s">
        <v>24</v>
      </c>
      <c r="N131" s="170" t="s">
        <v>24</v>
      </c>
      <c r="U131" s="122" t="s">
        <v>336</v>
      </c>
    </row>
    <row r="132" spans="1:25" s="116" customFormat="1" x14ac:dyDescent="0.2">
      <c r="A132" s="171"/>
      <c r="B132" s="172"/>
      <c r="C132" s="173" t="s">
        <v>199</v>
      </c>
      <c r="D132" s="173"/>
      <c r="E132" s="173"/>
      <c r="F132" s="174" t="s">
        <v>24</v>
      </c>
      <c r="G132" s="174" t="s">
        <v>24</v>
      </c>
      <c r="H132" s="174" t="s">
        <v>24</v>
      </c>
      <c r="I132" s="174" t="s">
        <v>24</v>
      </c>
      <c r="J132" s="175" t="s">
        <v>24</v>
      </c>
      <c r="K132" s="174" t="s">
        <v>24</v>
      </c>
      <c r="L132" s="175">
        <v>16674.13</v>
      </c>
      <c r="M132" s="161" t="s">
        <v>24</v>
      </c>
      <c r="N132" s="176" t="s">
        <v>24</v>
      </c>
      <c r="W132" s="122" t="s">
        <v>199</v>
      </c>
    </row>
    <row r="133" spans="1:25" s="116" customFormat="1" ht="22.5" x14ac:dyDescent="0.2">
      <c r="A133" s="156" t="s">
        <v>351</v>
      </c>
      <c r="B133" s="157" t="s">
        <v>352</v>
      </c>
      <c r="C133" s="158" t="s">
        <v>353</v>
      </c>
      <c r="D133" s="158"/>
      <c r="E133" s="158"/>
      <c r="F133" s="159" t="s">
        <v>239</v>
      </c>
      <c r="G133" s="159" t="s">
        <v>24</v>
      </c>
      <c r="H133" s="159" t="s">
        <v>24</v>
      </c>
      <c r="I133" s="159" t="s">
        <v>354</v>
      </c>
      <c r="J133" s="160">
        <v>667.83</v>
      </c>
      <c r="K133" s="159" t="s">
        <v>24</v>
      </c>
      <c r="L133" s="160">
        <v>91158.8</v>
      </c>
      <c r="M133" s="161" t="s">
        <v>24</v>
      </c>
      <c r="N133" s="162" t="s">
        <v>24</v>
      </c>
      <c r="Q133" s="122" t="s">
        <v>353</v>
      </c>
    </row>
    <row r="134" spans="1:25" s="116" customFormat="1" ht="33.75" x14ac:dyDescent="0.2">
      <c r="A134" s="156" t="s">
        <v>355</v>
      </c>
      <c r="B134" s="157" t="s">
        <v>356</v>
      </c>
      <c r="C134" s="158" t="s">
        <v>357</v>
      </c>
      <c r="D134" s="158"/>
      <c r="E134" s="158"/>
      <c r="F134" s="159" t="s">
        <v>358</v>
      </c>
      <c r="G134" s="159" t="s">
        <v>24</v>
      </c>
      <c r="H134" s="159" t="s">
        <v>24</v>
      </c>
      <c r="I134" s="159" t="s">
        <v>359</v>
      </c>
      <c r="J134" s="160">
        <v>8014.15</v>
      </c>
      <c r="K134" s="159" t="s">
        <v>24</v>
      </c>
      <c r="L134" s="160">
        <v>34487.769999999997</v>
      </c>
      <c r="M134" s="161" t="s">
        <v>24</v>
      </c>
      <c r="N134" s="162" t="s">
        <v>24</v>
      </c>
      <c r="Q134" s="122" t="s">
        <v>357</v>
      </c>
    </row>
    <row r="135" spans="1:25" s="116" customFormat="1" x14ac:dyDescent="0.2">
      <c r="A135" s="153" t="s">
        <v>360</v>
      </c>
      <c r="B135" s="154"/>
      <c r="C135" s="154"/>
      <c r="D135" s="154"/>
      <c r="E135" s="154"/>
      <c r="F135" s="154"/>
      <c r="G135" s="154"/>
      <c r="H135" s="154"/>
      <c r="I135" s="154"/>
      <c r="J135" s="154"/>
      <c r="K135" s="154"/>
      <c r="L135" s="154"/>
      <c r="M135" s="154"/>
      <c r="N135" s="155"/>
      <c r="Y135" s="122" t="s">
        <v>360</v>
      </c>
    </row>
    <row r="136" spans="1:25" s="116" customFormat="1" ht="22.5" x14ac:dyDescent="0.2">
      <c r="A136" s="156" t="s">
        <v>361</v>
      </c>
      <c r="B136" s="157" t="s">
        <v>362</v>
      </c>
      <c r="C136" s="158" t="s">
        <v>363</v>
      </c>
      <c r="D136" s="158"/>
      <c r="E136" s="158"/>
      <c r="F136" s="159" t="s">
        <v>358</v>
      </c>
      <c r="G136" s="159" t="s">
        <v>24</v>
      </c>
      <c r="H136" s="159" t="s">
        <v>24</v>
      </c>
      <c r="I136" s="159" t="s">
        <v>364</v>
      </c>
      <c r="J136" s="160">
        <v>7648</v>
      </c>
      <c r="K136" s="159" t="s">
        <v>24</v>
      </c>
      <c r="L136" s="160">
        <v>6225.47</v>
      </c>
      <c r="M136" s="161" t="s">
        <v>24</v>
      </c>
      <c r="N136" s="162" t="s">
        <v>24</v>
      </c>
      <c r="Q136" s="122" t="s">
        <v>363</v>
      </c>
    </row>
    <row r="137" spans="1:25" s="116" customFormat="1" x14ac:dyDescent="0.2">
      <c r="A137" s="200"/>
      <c r="B137" s="201"/>
      <c r="C137" s="121" t="s">
        <v>365</v>
      </c>
      <c r="D137" s="121"/>
      <c r="E137" s="121"/>
      <c r="F137" s="121"/>
      <c r="G137" s="121"/>
      <c r="H137" s="121"/>
      <c r="I137" s="121"/>
      <c r="J137" s="121"/>
      <c r="K137" s="121"/>
      <c r="L137" s="121"/>
      <c r="M137" s="121"/>
      <c r="N137" s="165"/>
      <c r="R137" s="122" t="s">
        <v>365</v>
      </c>
    </row>
    <row r="138" spans="1:25" s="116" customFormat="1" x14ac:dyDescent="0.2">
      <c r="A138" s="153" t="s">
        <v>366</v>
      </c>
      <c r="B138" s="154"/>
      <c r="C138" s="154"/>
      <c r="D138" s="154"/>
      <c r="E138" s="154"/>
      <c r="F138" s="154"/>
      <c r="G138" s="154"/>
      <c r="H138" s="154"/>
      <c r="I138" s="154"/>
      <c r="J138" s="154"/>
      <c r="K138" s="154"/>
      <c r="L138" s="154"/>
      <c r="M138" s="154"/>
      <c r="N138" s="155"/>
      <c r="Y138" s="122" t="s">
        <v>366</v>
      </c>
    </row>
    <row r="139" spans="1:25" s="116" customFormat="1" ht="33.75" x14ac:dyDescent="0.2">
      <c r="A139" s="156" t="s">
        <v>367</v>
      </c>
      <c r="B139" s="157" t="s">
        <v>368</v>
      </c>
      <c r="C139" s="158" t="s">
        <v>369</v>
      </c>
      <c r="D139" s="158"/>
      <c r="E139" s="158"/>
      <c r="F139" s="159" t="s">
        <v>302</v>
      </c>
      <c r="G139" s="159" t="s">
        <v>24</v>
      </c>
      <c r="H139" s="159" t="s">
        <v>24</v>
      </c>
      <c r="I139" s="159" t="s">
        <v>370</v>
      </c>
      <c r="J139" s="160" t="s">
        <v>24</v>
      </c>
      <c r="K139" s="159" t="s">
        <v>24</v>
      </c>
      <c r="L139" s="160" t="s">
        <v>24</v>
      </c>
      <c r="M139" s="161" t="s">
        <v>24</v>
      </c>
      <c r="N139" s="162" t="s">
        <v>24</v>
      </c>
      <c r="Q139" s="122" t="s">
        <v>369</v>
      </c>
    </row>
    <row r="140" spans="1:25" s="116" customFormat="1" x14ac:dyDescent="0.2">
      <c r="A140" s="200"/>
      <c r="B140" s="201"/>
      <c r="C140" s="121" t="s">
        <v>371</v>
      </c>
      <c r="D140" s="121"/>
      <c r="E140" s="121"/>
      <c r="F140" s="121"/>
      <c r="G140" s="121"/>
      <c r="H140" s="121"/>
      <c r="I140" s="121"/>
      <c r="J140" s="121"/>
      <c r="K140" s="121"/>
      <c r="L140" s="121"/>
      <c r="M140" s="121"/>
      <c r="N140" s="165"/>
      <c r="R140" s="122" t="s">
        <v>371</v>
      </c>
    </row>
    <row r="141" spans="1:25" s="116" customFormat="1" ht="22.5" x14ac:dyDescent="0.2">
      <c r="A141" s="163"/>
      <c r="B141" s="164" t="s">
        <v>242</v>
      </c>
      <c r="C141" s="121" t="s">
        <v>243</v>
      </c>
      <c r="D141" s="121"/>
      <c r="E141" s="121"/>
      <c r="F141" s="121"/>
      <c r="G141" s="121"/>
      <c r="H141" s="121"/>
      <c r="I141" s="121"/>
      <c r="J141" s="121"/>
      <c r="K141" s="121"/>
      <c r="L141" s="121"/>
      <c r="M141" s="121"/>
      <c r="N141" s="165"/>
      <c r="S141" s="122" t="s">
        <v>243</v>
      </c>
    </row>
    <row r="142" spans="1:25" s="116" customFormat="1" x14ac:dyDescent="0.2">
      <c r="A142" s="166"/>
      <c r="B142" s="164" t="s">
        <v>168</v>
      </c>
      <c r="C142" s="121" t="s">
        <v>175</v>
      </c>
      <c r="D142" s="121"/>
      <c r="E142" s="121"/>
      <c r="F142" s="167" t="s">
        <v>24</v>
      </c>
      <c r="G142" s="167" t="s">
        <v>24</v>
      </c>
      <c r="H142" s="167" t="s">
        <v>24</v>
      </c>
      <c r="I142" s="167" t="s">
        <v>24</v>
      </c>
      <c r="J142" s="168">
        <v>48.8</v>
      </c>
      <c r="K142" s="167" t="s">
        <v>244</v>
      </c>
      <c r="L142" s="168">
        <v>78.569999999999993</v>
      </c>
      <c r="M142" s="169" t="s">
        <v>24</v>
      </c>
      <c r="N142" s="170" t="s">
        <v>24</v>
      </c>
      <c r="T142" s="122" t="s">
        <v>175</v>
      </c>
    </row>
    <row r="143" spans="1:25" s="116" customFormat="1" x14ac:dyDescent="0.2">
      <c r="A143" s="166"/>
      <c r="B143" s="164" t="s">
        <v>172</v>
      </c>
      <c r="C143" s="121" t="s">
        <v>177</v>
      </c>
      <c r="D143" s="121"/>
      <c r="E143" s="121"/>
      <c r="F143" s="167" t="s">
        <v>24</v>
      </c>
      <c r="G143" s="167" t="s">
        <v>24</v>
      </c>
      <c r="H143" s="167" t="s">
        <v>24</v>
      </c>
      <c r="I143" s="167" t="s">
        <v>24</v>
      </c>
      <c r="J143" s="168">
        <v>6.01</v>
      </c>
      <c r="K143" s="167" t="s">
        <v>244</v>
      </c>
      <c r="L143" s="168">
        <v>9.68</v>
      </c>
      <c r="M143" s="169" t="s">
        <v>24</v>
      </c>
      <c r="N143" s="170" t="s">
        <v>24</v>
      </c>
      <c r="T143" s="122" t="s">
        <v>177</v>
      </c>
    </row>
    <row r="144" spans="1:25" s="116" customFormat="1" x14ac:dyDescent="0.2">
      <c r="A144" s="166"/>
      <c r="B144" s="164" t="s">
        <v>178</v>
      </c>
      <c r="C144" s="121" t="s">
        <v>179</v>
      </c>
      <c r="D144" s="121"/>
      <c r="E144" s="121"/>
      <c r="F144" s="167" t="s">
        <v>24</v>
      </c>
      <c r="G144" s="167" t="s">
        <v>24</v>
      </c>
      <c r="H144" s="167" t="s">
        <v>24</v>
      </c>
      <c r="I144" s="167" t="s">
        <v>24</v>
      </c>
      <c r="J144" s="168">
        <v>0.22</v>
      </c>
      <c r="K144" s="167" t="s">
        <v>244</v>
      </c>
      <c r="L144" s="168">
        <v>0.35</v>
      </c>
      <c r="M144" s="169" t="s">
        <v>24</v>
      </c>
      <c r="N144" s="170" t="s">
        <v>24</v>
      </c>
      <c r="T144" s="122" t="s">
        <v>179</v>
      </c>
    </row>
    <row r="145" spans="1:23" s="116" customFormat="1" x14ac:dyDescent="0.2">
      <c r="A145" s="166"/>
      <c r="B145" s="164" t="s">
        <v>180</v>
      </c>
      <c r="C145" s="121" t="s">
        <v>181</v>
      </c>
      <c r="D145" s="121"/>
      <c r="E145" s="121"/>
      <c r="F145" s="167" t="s">
        <v>24</v>
      </c>
      <c r="G145" s="167" t="s">
        <v>24</v>
      </c>
      <c r="H145" s="167" t="s">
        <v>24</v>
      </c>
      <c r="I145" s="167" t="s">
        <v>24</v>
      </c>
      <c r="J145" s="168">
        <v>235.25</v>
      </c>
      <c r="K145" s="167" t="s">
        <v>24</v>
      </c>
      <c r="L145" s="168">
        <v>329.35</v>
      </c>
      <c r="M145" s="169" t="s">
        <v>24</v>
      </c>
      <c r="N145" s="170" t="s">
        <v>24</v>
      </c>
      <c r="T145" s="122" t="s">
        <v>181</v>
      </c>
    </row>
    <row r="146" spans="1:23" s="116" customFormat="1" x14ac:dyDescent="0.2">
      <c r="A146" s="166"/>
      <c r="B146" s="164" t="s">
        <v>24</v>
      </c>
      <c r="C146" s="121" t="s">
        <v>183</v>
      </c>
      <c r="D146" s="121"/>
      <c r="E146" s="121"/>
      <c r="F146" s="167" t="s">
        <v>184</v>
      </c>
      <c r="G146" s="167" t="s">
        <v>372</v>
      </c>
      <c r="H146" s="167" t="s">
        <v>244</v>
      </c>
      <c r="I146" s="167" t="s">
        <v>373</v>
      </c>
      <c r="J146" s="168" t="s">
        <v>24</v>
      </c>
      <c r="K146" s="167" t="s">
        <v>24</v>
      </c>
      <c r="L146" s="168" t="s">
        <v>24</v>
      </c>
      <c r="M146" s="169" t="s">
        <v>24</v>
      </c>
      <c r="N146" s="170" t="s">
        <v>24</v>
      </c>
      <c r="U146" s="122" t="s">
        <v>183</v>
      </c>
    </row>
    <row r="147" spans="1:23" s="116" customFormat="1" x14ac:dyDescent="0.2">
      <c r="A147" s="166"/>
      <c r="B147" s="164" t="s">
        <v>24</v>
      </c>
      <c r="C147" s="121" t="s">
        <v>187</v>
      </c>
      <c r="D147" s="121"/>
      <c r="E147" s="121"/>
      <c r="F147" s="167" t="s">
        <v>184</v>
      </c>
      <c r="G147" s="167" t="s">
        <v>374</v>
      </c>
      <c r="H147" s="167" t="s">
        <v>244</v>
      </c>
      <c r="I147" s="167" t="s">
        <v>375</v>
      </c>
      <c r="J147" s="168" t="s">
        <v>24</v>
      </c>
      <c r="K147" s="167" t="s">
        <v>24</v>
      </c>
      <c r="L147" s="168" t="s">
        <v>24</v>
      </c>
      <c r="M147" s="169" t="s">
        <v>24</v>
      </c>
      <c r="N147" s="170" t="s">
        <v>24</v>
      </c>
      <c r="U147" s="122" t="s">
        <v>187</v>
      </c>
    </row>
    <row r="148" spans="1:23" s="116" customFormat="1" x14ac:dyDescent="0.2">
      <c r="A148" s="166"/>
      <c r="B148" s="164" t="s">
        <v>24</v>
      </c>
      <c r="C148" s="158" t="s">
        <v>190</v>
      </c>
      <c r="D148" s="158"/>
      <c r="E148" s="158"/>
      <c r="F148" s="159" t="s">
        <v>24</v>
      </c>
      <c r="G148" s="159" t="s">
        <v>24</v>
      </c>
      <c r="H148" s="159" t="s">
        <v>24</v>
      </c>
      <c r="I148" s="159" t="s">
        <v>24</v>
      </c>
      <c r="J148" s="160">
        <v>290.06</v>
      </c>
      <c r="K148" s="159" t="s">
        <v>24</v>
      </c>
      <c r="L148" s="160">
        <v>417.6</v>
      </c>
      <c r="M148" s="161" t="s">
        <v>24</v>
      </c>
      <c r="N148" s="162" t="s">
        <v>24</v>
      </c>
      <c r="V148" s="122" t="s">
        <v>190</v>
      </c>
    </row>
    <row r="149" spans="1:23" s="116" customFormat="1" x14ac:dyDescent="0.2">
      <c r="A149" s="166"/>
      <c r="B149" s="164" t="s">
        <v>24</v>
      </c>
      <c r="C149" s="121" t="s">
        <v>191</v>
      </c>
      <c r="D149" s="121"/>
      <c r="E149" s="121"/>
      <c r="F149" s="167" t="s">
        <v>24</v>
      </c>
      <c r="G149" s="167" t="s">
        <v>24</v>
      </c>
      <c r="H149" s="167" t="s">
        <v>24</v>
      </c>
      <c r="I149" s="167" t="s">
        <v>24</v>
      </c>
      <c r="J149" s="168" t="s">
        <v>24</v>
      </c>
      <c r="K149" s="167" t="s">
        <v>24</v>
      </c>
      <c r="L149" s="168">
        <v>78.92</v>
      </c>
      <c r="M149" s="169" t="s">
        <v>24</v>
      </c>
      <c r="N149" s="170" t="s">
        <v>24</v>
      </c>
      <c r="U149" s="122" t="s">
        <v>191</v>
      </c>
    </row>
    <row r="150" spans="1:23" s="116" customFormat="1" ht="33.75" x14ac:dyDescent="0.2">
      <c r="A150" s="166"/>
      <c r="B150" s="164" t="s">
        <v>376</v>
      </c>
      <c r="C150" s="121" t="s">
        <v>377</v>
      </c>
      <c r="D150" s="121"/>
      <c r="E150" s="121"/>
      <c r="F150" s="167" t="s">
        <v>194</v>
      </c>
      <c r="G150" s="167" t="s">
        <v>378</v>
      </c>
      <c r="H150" s="167" t="s">
        <v>24</v>
      </c>
      <c r="I150" s="167" t="s">
        <v>378</v>
      </c>
      <c r="J150" s="168" t="s">
        <v>24</v>
      </c>
      <c r="K150" s="167" t="s">
        <v>24</v>
      </c>
      <c r="L150" s="168">
        <v>74.180000000000007</v>
      </c>
      <c r="M150" s="169" t="s">
        <v>24</v>
      </c>
      <c r="N150" s="170" t="s">
        <v>24</v>
      </c>
      <c r="U150" s="122" t="s">
        <v>377</v>
      </c>
    </row>
    <row r="151" spans="1:23" s="116" customFormat="1" ht="33.75" x14ac:dyDescent="0.2">
      <c r="A151" s="166"/>
      <c r="B151" s="164" t="s">
        <v>379</v>
      </c>
      <c r="C151" s="121" t="s">
        <v>380</v>
      </c>
      <c r="D151" s="121"/>
      <c r="E151" s="121"/>
      <c r="F151" s="167" t="s">
        <v>194</v>
      </c>
      <c r="G151" s="167" t="s">
        <v>381</v>
      </c>
      <c r="H151" s="167" t="s">
        <v>24</v>
      </c>
      <c r="I151" s="167" t="s">
        <v>381</v>
      </c>
      <c r="J151" s="168" t="s">
        <v>24</v>
      </c>
      <c r="K151" s="167" t="s">
        <v>24</v>
      </c>
      <c r="L151" s="168">
        <v>40.25</v>
      </c>
      <c r="M151" s="169" t="s">
        <v>24</v>
      </c>
      <c r="N151" s="170" t="s">
        <v>24</v>
      </c>
      <c r="U151" s="122" t="s">
        <v>380</v>
      </c>
    </row>
    <row r="152" spans="1:23" s="116" customFormat="1" x14ac:dyDescent="0.2">
      <c r="A152" s="171"/>
      <c r="B152" s="172"/>
      <c r="C152" s="173" t="s">
        <v>199</v>
      </c>
      <c r="D152" s="173"/>
      <c r="E152" s="173"/>
      <c r="F152" s="174" t="s">
        <v>24</v>
      </c>
      <c r="G152" s="174" t="s">
        <v>24</v>
      </c>
      <c r="H152" s="174" t="s">
        <v>24</v>
      </c>
      <c r="I152" s="174" t="s">
        <v>24</v>
      </c>
      <c r="J152" s="175" t="s">
        <v>24</v>
      </c>
      <c r="K152" s="174" t="s">
        <v>24</v>
      </c>
      <c r="L152" s="175">
        <v>532.03</v>
      </c>
      <c r="M152" s="161" t="s">
        <v>24</v>
      </c>
      <c r="N152" s="176" t="s">
        <v>24</v>
      </c>
      <c r="W152" s="122" t="s">
        <v>199</v>
      </c>
    </row>
    <row r="153" spans="1:23" s="116" customFormat="1" x14ac:dyDescent="0.2">
      <c r="A153" s="156" t="s">
        <v>382</v>
      </c>
      <c r="B153" s="157" t="s">
        <v>383</v>
      </c>
      <c r="C153" s="158" t="s">
        <v>384</v>
      </c>
      <c r="D153" s="158"/>
      <c r="E153" s="158"/>
      <c r="F153" s="159" t="s">
        <v>358</v>
      </c>
      <c r="G153" s="159" t="s">
        <v>24</v>
      </c>
      <c r="H153" s="159" t="s">
        <v>24</v>
      </c>
      <c r="I153" s="159" t="s">
        <v>385</v>
      </c>
      <c r="J153" s="160">
        <v>24950</v>
      </c>
      <c r="K153" s="159" t="s">
        <v>24</v>
      </c>
      <c r="L153" s="160">
        <v>-314.37</v>
      </c>
      <c r="M153" s="161" t="s">
        <v>24</v>
      </c>
      <c r="N153" s="162" t="s">
        <v>24</v>
      </c>
      <c r="Q153" s="122" t="s">
        <v>384</v>
      </c>
    </row>
    <row r="154" spans="1:23" s="116" customFormat="1" ht="22.5" x14ac:dyDescent="0.2">
      <c r="A154" s="156" t="s">
        <v>386</v>
      </c>
      <c r="B154" s="157" t="s">
        <v>387</v>
      </c>
      <c r="C154" s="158" t="s">
        <v>388</v>
      </c>
      <c r="D154" s="158"/>
      <c r="E154" s="158"/>
      <c r="F154" s="159" t="s">
        <v>389</v>
      </c>
      <c r="G154" s="159" t="s">
        <v>24</v>
      </c>
      <c r="H154" s="159" t="s">
        <v>24</v>
      </c>
      <c r="I154" s="159" t="s">
        <v>390</v>
      </c>
      <c r="J154" s="160">
        <v>142.38</v>
      </c>
      <c r="K154" s="159" t="s">
        <v>24</v>
      </c>
      <c r="L154" s="160">
        <v>2790.65</v>
      </c>
      <c r="M154" s="161" t="s">
        <v>24</v>
      </c>
      <c r="N154" s="162" t="s">
        <v>24</v>
      </c>
      <c r="Q154" s="122" t="s">
        <v>388</v>
      </c>
    </row>
    <row r="155" spans="1:23" s="116" customFormat="1" x14ac:dyDescent="0.2">
      <c r="A155" s="200"/>
      <c r="B155" s="201"/>
      <c r="C155" s="121" t="s">
        <v>391</v>
      </c>
      <c r="D155" s="121"/>
      <c r="E155" s="121"/>
      <c r="F155" s="121"/>
      <c r="G155" s="121"/>
      <c r="H155" s="121"/>
      <c r="I155" s="121"/>
      <c r="J155" s="121"/>
      <c r="K155" s="121"/>
      <c r="L155" s="121"/>
      <c r="M155" s="121"/>
      <c r="N155" s="165"/>
      <c r="R155" s="122" t="s">
        <v>391</v>
      </c>
    </row>
    <row r="156" spans="1:23" s="116" customFormat="1" ht="33.75" x14ac:dyDescent="0.2">
      <c r="A156" s="156" t="s">
        <v>392</v>
      </c>
      <c r="B156" s="157" t="s">
        <v>368</v>
      </c>
      <c r="C156" s="158" t="s">
        <v>369</v>
      </c>
      <c r="D156" s="158"/>
      <c r="E156" s="158"/>
      <c r="F156" s="159" t="s">
        <v>302</v>
      </c>
      <c r="G156" s="159" t="s">
        <v>24</v>
      </c>
      <c r="H156" s="159" t="s">
        <v>24</v>
      </c>
      <c r="I156" s="159" t="s">
        <v>393</v>
      </c>
      <c r="J156" s="160" t="s">
        <v>24</v>
      </c>
      <c r="K156" s="159" t="s">
        <v>24</v>
      </c>
      <c r="L156" s="160" t="s">
        <v>24</v>
      </c>
      <c r="M156" s="161" t="s">
        <v>24</v>
      </c>
      <c r="N156" s="162" t="s">
        <v>24</v>
      </c>
      <c r="Q156" s="122" t="s">
        <v>369</v>
      </c>
    </row>
    <row r="157" spans="1:23" s="116" customFormat="1" x14ac:dyDescent="0.2">
      <c r="A157" s="200"/>
      <c r="B157" s="201"/>
      <c r="C157" s="121" t="s">
        <v>394</v>
      </c>
      <c r="D157" s="121"/>
      <c r="E157" s="121"/>
      <c r="F157" s="121"/>
      <c r="G157" s="121"/>
      <c r="H157" s="121"/>
      <c r="I157" s="121"/>
      <c r="J157" s="121"/>
      <c r="K157" s="121"/>
      <c r="L157" s="121"/>
      <c r="M157" s="121"/>
      <c r="N157" s="165"/>
      <c r="R157" s="122" t="s">
        <v>394</v>
      </c>
    </row>
    <row r="158" spans="1:23" s="116" customFormat="1" ht="22.5" x14ac:dyDescent="0.2">
      <c r="A158" s="163"/>
      <c r="B158" s="164" t="s">
        <v>242</v>
      </c>
      <c r="C158" s="121" t="s">
        <v>243</v>
      </c>
      <c r="D158" s="121"/>
      <c r="E158" s="121"/>
      <c r="F158" s="121"/>
      <c r="G158" s="121"/>
      <c r="H158" s="121"/>
      <c r="I158" s="121"/>
      <c r="J158" s="121"/>
      <c r="K158" s="121"/>
      <c r="L158" s="121"/>
      <c r="M158" s="121"/>
      <c r="N158" s="165"/>
      <c r="S158" s="122" t="s">
        <v>243</v>
      </c>
    </row>
    <row r="159" spans="1:23" s="116" customFormat="1" x14ac:dyDescent="0.2">
      <c r="A159" s="166"/>
      <c r="B159" s="164" t="s">
        <v>168</v>
      </c>
      <c r="C159" s="121" t="s">
        <v>175</v>
      </c>
      <c r="D159" s="121"/>
      <c r="E159" s="121"/>
      <c r="F159" s="167" t="s">
        <v>24</v>
      </c>
      <c r="G159" s="167" t="s">
        <v>24</v>
      </c>
      <c r="H159" s="167" t="s">
        <v>24</v>
      </c>
      <c r="I159" s="167" t="s">
        <v>24</v>
      </c>
      <c r="J159" s="168">
        <v>48.8</v>
      </c>
      <c r="K159" s="167" t="s">
        <v>244</v>
      </c>
      <c r="L159" s="168">
        <v>28.06</v>
      </c>
      <c r="M159" s="169" t="s">
        <v>24</v>
      </c>
      <c r="N159" s="170" t="s">
        <v>24</v>
      </c>
      <c r="T159" s="122" t="s">
        <v>175</v>
      </c>
    </row>
    <row r="160" spans="1:23" s="116" customFormat="1" x14ac:dyDescent="0.2">
      <c r="A160" s="166"/>
      <c r="B160" s="164" t="s">
        <v>172</v>
      </c>
      <c r="C160" s="121" t="s">
        <v>177</v>
      </c>
      <c r="D160" s="121"/>
      <c r="E160" s="121"/>
      <c r="F160" s="167" t="s">
        <v>24</v>
      </c>
      <c r="G160" s="167" t="s">
        <v>24</v>
      </c>
      <c r="H160" s="167" t="s">
        <v>24</v>
      </c>
      <c r="I160" s="167" t="s">
        <v>24</v>
      </c>
      <c r="J160" s="168">
        <v>6.01</v>
      </c>
      <c r="K160" s="167" t="s">
        <v>244</v>
      </c>
      <c r="L160" s="168">
        <v>3.46</v>
      </c>
      <c r="M160" s="169" t="s">
        <v>24</v>
      </c>
      <c r="N160" s="170" t="s">
        <v>24</v>
      </c>
      <c r="T160" s="122" t="s">
        <v>177</v>
      </c>
    </row>
    <row r="161" spans="1:25" s="116" customFormat="1" x14ac:dyDescent="0.2">
      <c r="A161" s="166"/>
      <c r="B161" s="164" t="s">
        <v>178</v>
      </c>
      <c r="C161" s="121" t="s">
        <v>179</v>
      </c>
      <c r="D161" s="121"/>
      <c r="E161" s="121"/>
      <c r="F161" s="167" t="s">
        <v>24</v>
      </c>
      <c r="G161" s="167" t="s">
        <v>24</v>
      </c>
      <c r="H161" s="167" t="s">
        <v>24</v>
      </c>
      <c r="I161" s="167" t="s">
        <v>24</v>
      </c>
      <c r="J161" s="168">
        <v>0.22</v>
      </c>
      <c r="K161" s="167" t="s">
        <v>244</v>
      </c>
      <c r="L161" s="168">
        <v>0.13</v>
      </c>
      <c r="M161" s="169" t="s">
        <v>24</v>
      </c>
      <c r="N161" s="170" t="s">
        <v>24</v>
      </c>
      <c r="T161" s="122" t="s">
        <v>179</v>
      </c>
    </row>
    <row r="162" spans="1:25" s="116" customFormat="1" x14ac:dyDescent="0.2">
      <c r="A162" s="166"/>
      <c r="B162" s="164" t="s">
        <v>180</v>
      </c>
      <c r="C162" s="121" t="s">
        <v>181</v>
      </c>
      <c r="D162" s="121"/>
      <c r="E162" s="121"/>
      <c r="F162" s="167" t="s">
        <v>24</v>
      </c>
      <c r="G162" s="167" t="s">
        <v>24</v>
      </c>
      <c r="H162" s="167" t="s">
        <v>24</v>
      </c>
      <c r="I162" s="167" t="s">
        <v>24</v>
      </c>
      <c r="J162" s="168">
        <v>235.25</v>
      </c>
      <c r="K162" s="167" t="s">
        <v>24</v>
      </c>
      <c r="L162" s="168">
        <v>117.63</v>
      </c>
      <c r="M162" s="169" t="s">
        <v>24</v>
      </c>
      <c r="N162" s="170" t="s">
        <v>24</v>
      </c>
      <c r="T162" s="122" t="s">
        <v>181</v>
      </c>
    </row>
    <row r="163" spans="1:25" s="116" customFormat="1" x14ac:dyDescent="0.2">
      <c r="A163" s="166"/>
      <c r="B163" s="164" t="s">
        <v>24</v>
      </c>
      <c r="C163" s="121" t="s">
        <v>183</v>
      </c>
      <c r="D163" s="121"/>
      <c r="E163" s="121"/>
      <c r="F163" s="167" t="s">
        <v>184</v>
      </c>
      <c r="G163" s="167" t="s">
        <v>372</v>
      </c>
      <c r="H163" s="167" t="s">
        <v>244</v>
      </c>
      <c r="I163" s="167" t="s">
        <v>395</v>
      </c>
      <c r="J163" s="168" t="s">
        <v>24</v>
      </c>
      <c r="K163" s="167" t="s">
        <v>24</v>
      </c>
      <c r="L163" s="168" t="s">
        <v>24</v>
      </c>
      <c r="M163" s="169" t="s">
        <v>24</v>
      </c>
      <c r="N163" s="170" t="s">
        <v>24</v>
      </c>
      <c r="U163" s="122" t="s">
        <v>183</v>
      </c>
    </row>
    <row r="164" spans="1:25" s="116" customFormat="1" x14ac:dyDescent="0.2">
      <c r="A164" s="166"/>
      <c r="B164" s="164" t="s">
        <v>24</v>
      </c>
      <c r="C164" s="121" t="s">
        <v>187</v>
      </c>
      <c r="D164" s="121"/>
      <c r="E164" s="121"/>
      <c r="F164" s="167" t="s">
        <v>184</v>
      </c>
      <c r="G164" s="167" t="s">
        <v>374</v>
      </c>
      <c r="H164" s="167" t="s">
        <v>244</v>
      </c>
      <c r="I164" s="167" t="s">
        <v>396</v>
      </c>
      <c r="J164" s="168" t="s">
        <v>24</v>
      </c>
      <c r="K164" s="167" t="s">
        <v>24</v>
      </c>
      <c r="L164" s="168" t="s">
        <v>24</v>
      </c>
      <c r="M164" s="169" t="s">
        <v>24</v>
      </c>
      <c r="N164" s="170" t="s">
        <v>24</v>
      </c>
      <c r="U164" s="122" t="s">
        <v>187</v>
      </c>
    </row>
    <row r="165" spans="1:25" s="116" customFormat="1" x14ac:dyDescent="0.2">
      <c r="A165" s="166"/>
      <c r="B165" s="164" t="s">
        <v>24</v>
      </c>
      <c r="C165" s="158" t="s">
        <v>190</v>
      </c>
      <c r="D165" s="158"/>
      <c r="E165" s="158"/>
      <c r="F165" s="159" t="s">
        <v>24</v>
      </c>
      <c r="G165" s="159" t="s">
        <v>24</v>
      </c>
      <c r="H165" s="159" t="s">
        <v>24</v>
      </c>
      <c r="I165" s="159" t="s">
        <v>24</v>
      </c>
      <c r="J165" s="160">
        <v>290.06</v>
      </c>
      <c r="K165" s="159" t="s">
        <v>24</v>
      </c>
      <c r="L165" s="160">
        <v>149.15</v>
      </c>
      <c r="M165" s="161" t="s">
        <v>24</v>
      </c>
      <c r="N165" s="162" t="s">
        <v>24</v>
      </c>
      <c r="V165" s="122" t="s">
        <v>190</v>
      </c>
    </row>
    <row r="166" spans="1:25" s="116" customFormat="1" x14ac:dyDescent="0.2">
      <c r="A166" s="166"/>
      <c r="B166" s="164" t="s">
        <v>24</v>
      </c>
      <c r="C166" s="121" t="s">
        <v>191</v>
      </c>
      <c r="D166" s="121"/>
      <c r="E166" s="121"/>
      <c r="F166" s="167" t="s">
        <v>24</v>
      </c>
      <c r="G166" s="167" t="s">
        <v>24</v>
      </c>
      <c r="H166" s="167" t="s">
        <v>24</v>
      </c>
      <c r="I166" s="167" t="s">
        <v>24</v>
      </c>
      <c r="J166" s="168" t="s">
        <v>24</v>
      </c>
      <c r="K166" s="167" t="s">
        <v>24</v>
      </c>
      <c r="L166" s="168">
        <v>28.19</v>
      </c>
      <c r="M166" s="169" t="s">
        <v>24</v>
      </c>
      <c r="N166" s="170" t="s">
        <v>24</v>
      </c>
      <c r="U166" s="122" t="s">
        <v>191</v>
      </c>
    </row>
    <row r="167" spans="1:25" s="116" customFormat="1" ht="33.75" x14ac:dyDescent="0.2">
      <c r="A167" s="166"/>
      <c r="B167" s="164" t="s">
        <v>376</v>
      </c>
      <c r="C167" s="121" t="s">
        <v>377</v>
      </c>
      <c r="D167" s="121"/>
      <c r="E167" s="121"/>
      <c r="F167" s="167" t="s">
        <v>194</v>
      </c>
      <c r="G167" s="167" t="s">
        <v>378</v>
      </c>
      <c r="H167" s="167" t="s">
        <v>24</v>
      </c>
      <c r="I167" s="167" t="s">
        <v>378</v>
      </c>
      <c r="J167" s="168" t="s">
        <v>24</v>
      </c>
      <c r="K167" s="167" t="s">
        <v>24</v>
      </c>
      <c r="L167" s="168">
        <v>26.5</v>
      </c>
      <c r="M167" s="169" t="s">
        <v>24</v>
      </c>
      <c r="N167" s="170" t="s">
        <v>24</v>
      </c>
      <c r="U167" s="122" t="s">
        <v>377</v>
      </c>
    </row>
    <row r="168" spans="1:25" s="116" customFormat="1" ht="33.75" x14ac:dyDescent="0.2">
      <c r="A168" s="166"/>
      <c r="B168" s="164" t="s">
        <v>379</v>
      </c>
      <c r="C168" s="121" t="s">
        <v>380</v>
      </c>
      <c r="D168" s="121"/>
      <c r="E168" s="121"/>
      <c r="F168" s="167" t="s">
        <v>194</v>
      </c>
      <c r="G168" s="167" t="s">
        <v>381</v>
      </c>
      <c r="H168" s="167" t="s">
        <v>24</v>
      </c>
      <c r="I168" s="167" t="s">
        <v>381</v>
      </c>
      <c r="J168" s="168" t="s">
        <v>24</v>
      </c>
      <c r="K168" s="167" t="s">
        <v>24</v>
      </c>
      <c r="L168" s="168">
        <v>14.38</v>
      </c>
      <c r="M168" s="169" t="s">
        <v>24</v>
      </c>
      <c r="N168" s="170" t="s">
        <v>24</v>
      </c>
      <c r="U168" s="122" t="s">
        <v>380</v>
      </c>
    </row>
    <row r="169" spans="1:25" s="116" customFormat="1" x14ac:dyDescent="0.2">
      <c r="A169" s="171"/>
      <c r="B169" s="172"/>
      <c r="C169" s="173" t="s">
        <v>199</v>
      </c>
      <c r="D169" s="173"/>
      <c r="E169" s="173"/>
      <c r="F169" s="174" t="s">
        <v>24</v>
      </c>
      <c r="G169" s="174" t="s">
        <v>24</v>
      </c>
      <c r="H169" s="174" t="s">
        <v>24</v>
      </c>
      <c r="I169" s="174" t="s">
        <v>24</v>
      </c>
      <c r="J169" s="175" t="s">
        <v>24</v>
      </c>
      <c r="K169" s="174" t="s">
        <v>24</v>
      </c>
      <c r="L169" s="175">
        <v>190.03</v>
      </c>
      <c r="M169" s="161" t="s">
        <v>24</v>
      </c>
      <c r="N169" s="176" t="s">
        <v>24</v>
      </c>
      <c r="W169" s="122" t="s">
        <v>199</v>
      </c>
    </row>
    <row r="170" spans="1:25" s="116" customFormat="1" x14ac:dyDescent="0.2">
      <c r="A170" s="156" t="s">
        <v>397</v>
      </c>
      <c r="B170" s="157" t="s">
        <v>383</v>
      </c>
      <c r="C170" s="158" t="s">
        <v>384</v>
      </c>
      <c r="D170" s="158"/>
      <c r="E170" s="158"/>
      <c r="F170" s="159" t="s">
        <v>358</v>
      </c>
      <c r="G170" s="159" t="s">
        <v>24</v>
      </c>
      <c r="H170" s="159" t="s">
        <v>24</v>
      </c>
      <c r="I170" s="159" t="s">
        <v>398</v>
      </c>
      <c r="J170" s="160">
        <v>24950</v>
      </c>
      <c r="K170" s="159" t="s">
        <v>24</v>
      </c>
      <c r="L170" s="160">
        <v>-112.28</v>
      </c>
      <c r="M170" s="161" t="s">
        <v>24</v>
      </c>
      <c r="N170" s="162" t="s">
        <v>24</v>
      </c>
      <c r="Q170" s="122" t="s">
        <v>384</v>
      </c>
    </row>
    <row r="171" spans="1:25" s="116" customFormat="1" ht="22.5" x14ac:dyDescent="0.2">
      <c r="A171" s="156" t="s">
        <v>399</v>
      </c>
      <c r="B171" s="157" t="s">
        <v>387</v>
      </c>
      <c r="C171" s="158" t="s">
        <v>388</v>
      </c>
      <c r="D171" s="158"/>
      <c r="E171" s="158"/>
      <c r="F171" s="159" t="s">
        <v>389</v>
      </c>
      <c r="G171" s="159" t="s">
        <v>24</v>
      </c>
      <c r="H171" s="159" t="s">
        <v>24</v>
      </c>
      <c r="I171" s="159" t="s">
        <v>267</v>
      </c>
      <c r="J171" s="160">
        <v>142.38</v>
      </c>
      <c r="K171" s="159" t="s">
        <v>24</v>
      </c>
      <c r="L171" s="160">
        <v>996.66</v>
      </c>
      <c r="M171" s="161" t="s">
        <v>24</v>
      </c>
      <c r="N171" s="162" t="s">
        <v>24</v>
      </c>
      <c r="Q171" s="122" t="s">
        <v>388</v>
      </c>
    </row>
    <row r="172" spans="1:25" s="116" customFormat="1" x14ac:dyDescent="0.2">
      <c r="A172" s="200"/>
      <c r="B172" s="201"/>
      <c r="C172" s="121" t="s">
        <v>400</v>
      </c>
      <c r="D172" s="121"/>
      <c r="E172" s="121"/>
      <c r="F172" s="121"/>
      <c r="G172" s="121"/>
      <c r="H172" s="121"/>
      <c r="I172" s="121"/>
      <c r="J172" s="121"/>
      <c r="K172" s="121"/>
      <c r="L172" s="121"/>
      <c r="M172" s="121"/>
      <c r="N172" s="165"/>
      <c r="R172" s="122" t="s">
        <v>400</v>
      </c>
    </row>
    <row r="173" spans="1:25" s="116" customFormat="1" x14ac:dyDescent="0.2">
      <c r="A173" s="153" t="s">
        <v>401</v>
      </c>
      <c r="B173" s="154"/>
      <c r="C173" s="154"/>
      <c r="D173" s="154"/>
      <c r="E173" s="154"/>
      <c r="F173" s="154"/>
      <c r="G173" s="154"/>
      <c r="H173" s="154"/>
      <c r="I173" s="154"/>
      <c r="J173" s="154"/>
      <c r="K173" s="154"/>
      <c r="L173" s="154"/>
      <c r="M173" s="154"/>
      <c r="N173" s="155"/>
      <c r="Y173" s="122" t="s">
        <v>401</v>
      </c>
    </row>
    <row r="174" spans="1:25" s="116" customFormat="1" ht="22.5" x14ac:dyDescent="0.2">
      <c r="A174" s="156" t="s">
        <v>402</v>
      </c>
      <c r="B174" s="157" t="s">
        <v>403</v>
      </c>
      <c r="C174" s="158" t="s">
        <v>404</v>
      </c>
      <c r="D174" s="158"/>
      <c r="E174" s="158"/>
      <c r="F174" s="159" t="s">
        <v>358</v>
      </c>
      <c r="G174" s="159" t="s">
        <v>24</v>
      </c>
      <c r="H174" s="159" t="s">
        <v>24</v>
      </c>
      <c r="I174" s="159" t="s">
        <v>405</v>
      </c>
      <c r="J174" s="160" t="s">
        <v>24</v>
      </c>
      <c r="K174" s="159" t="s">
        <v>24</v>
      </c>
      <c r="L174" s="160" t="s">
        <v>24</v>
      </c>
      <c r="M174" s="161" t="s">
        <v>24</v>
      </c>
      <c r="N174" s="162" t="s">
        <v>24</v>
      </c>
      <c r="Q174" s="122" t="s">
        <v>404</v>
      </c>
    </row>
    <row r="175" spans="1:25" s="116" customFormat="1" x14ac:dyDescent="0.2">
      <c r="A175" s="200"/>
      <c r="B175" s="201"/>
      <c r="C175" s="121" t="s">
        <v>406</v>
      </c>
      <c r="D175" s="121"/>
      <c r="E175" s="121"/>
      <c r="F175" s="121"/>
      <c r="G175" s="121"/>
      <c r="H175" s="121"/>
      <c r="I175" s="121"/>
      <c r="J175" s="121"/>
      <c r="K175" s="121"/>
      <c r="L175" s="121"/>
      <c r="M175" s="121"/>
      <c r="N175" s="165"/>
      <c r="R175" s="122" t="s">
        <v>406</v>
      </c>
    </row>
    <row r="176" spans="1:25" s="116" customFormat="1" ht="22.5" x14ac:dyDescent="0.2">
      <c r="A176" s="163"/>
      <c r="B176" s="164" t="s">
        <v>242</v>
      </c>
      <c r="C176" s="121" t="s">
        <v>243</v>
      </c>
      <c r="D176" s="121"/>
      <c r="E176" s="121"/>
      <c r="F176" s="121"/>
      <c r="G176" s="121"/>
      <c r="H176" s="121"/>
      <c r="I176" s="121"/>
      <c r="J176" s="121"/>
      <c r="K176" s="121"/>
      <c r="L176" s="121"/>
      <c r="M176" s="121"/>
      <c r="N176" s="165"/>
      <c r="S176" s="122" t="s">
        <v>243</v>
      </c>
    </row>
    <row r="177" spans="1:23" s="116" customFormat="1" x14ac:dyDescent="0.2">
      <c r="A177" s="166"/>
      <c r="B177" s="164" t="s">
        <v>168</v>
      </c>
      <c r="C177" s="121" t="s">
        <v>175</v>
      </c>
      <c r="D177" s="121"/>
      <c r="E177" s="121"/>
      <c r="F177" s="167" t="s">
        <v>24</v>
      </c>
      <c r="G177" s="167" t="s">
        <v>24</v>
      </c>
      <c r="H177" s="167" t="s">
        <v>24</v>
      </c>
      <c r="I177" s="167" t="s">
        <v>24</v>
      </c>
      <c r="J177" s="168">
        <v>526.05999999999995</v>
      </c>
      <c r="K177" s="167" t="s">
        <v>244</v>
      </c>
      <c r="L177" s="168">
        <v>459.05</v>
      </c>
      <c r="M177" s="169" t="s">
        <v>24</v>
      </c>
      <c r="N177" s="170" t="s">
        <v>24</v>
      </c>
      <c r="T177" s="122" t="s">
        <v>175</v>
      </c>
    </row>
    <row r="178" spans="1:23" s="116" customFormat="1" x14ac:dyDescent="0.2">
      <c r="A178" s="166"/>
      <c r="B178" s="164" t="s">
        <v>172</v>
      </c>
      <c r="C178" s="121" t="s">
        <v>177</v>
      </c>
      <c r="D178" s="121"/>
      <c r="E178" s="121"/>
      <c r="F178" s="167" t="s">
        <v>24</v>
      </c>
      <c r="G178" s="167" t="s">
        <v>24</v>
      </c>
      <c r="H178" s="167" t="s">
        <v>24</v>
      </c>
      <c r="I178" s="167" t="s">
        <v>24</v>
      </c>
      <c r="J178" s="168">
        <v>28.64</v>
      </c>
      <c r="K178" s="167" t="s">
        <v>244</v>
      </c>
      <c r="L178" s="168">
        <v>24.99</v>
      </c>
      <c r="M178" s="169" t="s">
        <v>24</v>
      </c>
      <c r="N178" s="170" t="s">
        <v>24</v>
      </c>
      <c r="T178" s="122" t="s">
        <v>177</v>
      </c>
    </row>
    <row r="179" spans="1:23" s="116" customFormat="1" x14ac:dyDescent="0.2">
      <c r="A179" s="166"/>
      <c r="B179" s="164" t="s">
        <v>178</v>
      </c>
      <c r="C179" s="121" t="s">
        <v>179</v>
      </c>
      <c r="D179" s="121"/>
      <c r="E179" s="121"/>
      <c r="F179" s="167" t="s">
        <v>24</v>
      </c>
      <c r="G179" s="167" t="s">
        <v>24</v>
      </c>
      <c r="H179" s="167" t="s">
        <v>24</v>
      </c>
      <c r="I179" s="167" t="s">
        <v>24</v>
      </c>
      <c r="J179" s="168">
        <v>4.09</v>
      </c>
      <c r="K179" s="167" t="s">
        <v>244</v>
      </c>
      <c r="L179" s="168">
        <v>3.57</v>
      </c>
      <c r="M179" s="169" t="s">
        <v>24</v>
      </c>
      <c r="N179" s="170" t="s">
        <v>24</v>
      </c>
      <c r="T179" s="122" t="s">
        <v>179</v>
      </c>
    </row>
    <row r="180" spans="1:23" s="116" customFormat="1" x14ac:dyDescent="0.2">
      <c r="A180" s="166"/>
      <c r="B180" s="164" t="s">
        <v>24</v>
      </c>
      <c r="C180" s="121" t="s">
        <v>183</v>
      </c>
      <c r="D180" s="121"/>
      <c r="E180" s="121"/>
      <c r="F180" s="167" t="s">
        <v>184</v>
      </c>
      <c r="G180" s="167" t="s">
        <v>337</v>
      </c>
      <c r="H180" s="167" t="s">
        <v>244</v>
      </c>
      <c r="I180" s="167" t="s">
        <v>407</v>
      </c>
      <c r="J180" s="168" t="s">
        <v>24</v>
      </c>
      <c r="K180" s="167" t="s">
        <v>24</v>
      </c>
      <c r="L180" s="168" t="s">
        <v>24</v>
      </c>
      <c r="M180" s="169" t="s">
        <v>24</v>
      </c>
      <c r="N180" s="170" t="s">
        <v>24</v>
      </c>
      <c r="U180" s="122" t="s">
        <v>183</v>
      </c>
    </row>
    <row r="181" spans="1:23" s="116" customFormat="1" x14ac:dyDescent="0.2">
      <c r="A181" s="166"/>
      <c r="B181" s="164" t="s">
        <v>24</v>
      </c>
      <c r="C181" s="121" t="s">
        <v>187</v>
      </c>
      <c r="D181" s="121"/>
      <c r="E181" s="121"/>
      <c r="F181" s="167" t="s">
        <v>184</v>
      </c>
      <c r="G181" s="167" t="s">
        <v>408</v>
      </c>
      <c r="H181" s="167" t="s">
        <v>244</v>
      </c>
      <c r="I181" s="167" t="s">
        <v>409</v>
      </c>
      <c r="J181" s="168" t="s">
        <v>24</v>
      </c>
      <c r="K181" s="167" t="s">
        <v>24</v>
      </c>
      <c r="L181" s="168" t="s">
        <v>24</v>
      </c>
      <c r="M181" s="169" t="s">
        <v>24</v>
      </c>
      <c r="N181" s="170" t="s">
        <v>24</v>
      </c>
      <c r="U181" s="122" t="s">
        <v>187</v>
      </c>
    </row>
    <row r="182" spans="1:23" s="116" customFormat="1" x14ac:dyDescent="0.2">
      <c r="A182" s="166"/>
      <c r="B182" s="164" t="s">
        <v>24</v>
      </c>
      <c r="C182" s="158" t="s">
        <v>190</v>
      </c>
      <c r="D182" s="158"/>
      <c r="E182" s="158"/>
      <c r="F182" s="159" t="s">
        <v>24</v>
      </c>
      <c r="G182" s="159" t="s">
        <v>24</v>
      </c>
      <c r="H182" s="159" t="s">
        <v>24</v>
      </c>
      <c r="I182" s="159" t="s">
        <v>24</v>
      </c>
      <c r="J182" s="160">
        <v>554.70000000000005</v>
      </c>
      <c r="K182" s="159" t="s">
        <v>24</v>
      </c>
      <c r="L182" s="160">
        <v>484.04</v>
      </c>
      <c r="M182" s="161" t="s">
        <v>24</v>
      </c>
      <c r="N182" s="162" t="s">
        <v>24</v>
      </c>
      <c r="V182" s="122" t="s">
        <v>190</v>
      </c>
    </row>
    <row r="183" spans="1:23" s="116" customFormat="1" x14ac:dyDescent="0.2">
      <c r="A183" s="166"/>
      <c r="B183" s="164" t="s">
        <v>24</v>
      </c>
      <c r="C183" s="121" t="s">
        <v>191</v>
      </c>
      <c r="D183" s="121"/>
      <c r="E183" s="121"/>
      <c r="F183" s="167" t="s">
        <v>24</v>
      </c>
      <c r="G183" s="167" t="s">
        <v>24</v>
      </c>
      <c r="H183" s="167" t="s">
        <v>24</v>
      </c>
      <c r="I183" s="167" t="s">
        <v>24</v>
      </c>
      <c r="J183" s="168" t="s">
        <v>24</v>
      </c>
      <c r="K183" s="167" t="s">
        <v>24</v>
      </c>
      <c r="L183" s="168">
        <v>462.62</v>
      </c>
      <c r="M183" s="169" t="s">
        <v>24</v>
      </c>
      <c r="N183" s="170" t="s">
        <v>24</v>
      </c>
      <c r="U183" s="122" t="s">
        <v>191</v>
      </c>
    </row>
    <row r="184" spans="1:23" s="116" customFormat="1" ht="33.75" x14ac:dyDescent="0.2">
      <c r="A184" s="166"/>
      <c r="B184" s="164" t="s">
        <v>332</v>
      </c>
      <c r="C184" s="121" t="s">
        <v>333</v>
      </c>
      <c r="D184" s="121"/>
      <c r="E184" s="121"/>
      <c r="F184" s="167" t="s">
        <v>194</v>
      </c>
      <c r="G184" s="167" t="s">
        <v>334</v>
      </c>
      <c r="H184" s="167" t="s">
        <v>24</v>
      </c>
      <c r="I184" s="167" t="s">
        <v>334</v>
      </c>
      <c r="J184" s="168" t="s">
        <v>24</v>
      </c>
      <c r="K184" s="167" t="s">
        <v>24</v>
      </c>
      <c r="L184" s="168">
        <v>471.87</v>
      </c>
      <c r="M184" s="169" t="s">
        <v>24</v>
      </c>
      <c r="N184" s="170" t="s">
        <v>24</v>
      </c>
      <c r="U184" s="122" t="s">
        <v>333</v>
      </c>
    </row>
    <row r="185" spans="1:23" s="116" customFormat="1" ht="33.75" x14ac:dyDescent="0.2">
      <c r="A185" s="166"/>
      <c r="B185" s="164" t="s">
        <v>335</v>
      </c>
      <c r="C185" s="121" t="s">
        <v>336</v>
      </c>
      <c r="D185" s="121"/>
      <c r="E185" s="121"/>
      <c r="F185" s="167" t="s">
        <v>194</v>
      </c>
      <c r="G185" s="167" t="s">
        <v>337</v>
      </c>
      <c r="H185" s="167" t="s">
        <v>24</v>
      </c>
      <c r="I185" s="167" t="s">
        <v>337</v>
      </c>
      <c r="J185" s="168" t="s">
        <v>24</v>
      </c>
      <c r="K185" s="167" t="s">
        <v>24</v>
      </c>
      <c r="L185" s="168">
        <v>268.32</v>
      </c>
      <c r="M185" s="169" t="s">
        <v>24</v>
      </c>
      <c r="N185" s="170" t="s">
        <v>24</v>
      </c>
      <c r="U185" s="122" t="s">
        <v>336</v>
      </c>
    </row>
    <row r="186" spans="1:23" s="116" customFormat="1" x14ac:dyDescent="0.2">
      <c r="A186" s="171"/>
      <c r="B186" s="172"/>
      <c r="C186" s="173" t="s">
        <v>199</v>
      </c>
      <c r="D186" s="173"/>
      <c r="E186" s="173"/>
      <c r="F186" s="174" t="s">
        <v>24</v>
      </c>
      <c r="G186" s="174" t="s">
        <v>24</v>
      </c>
      <c r="H186" s="174" t="s">
        <v>24</v>
      </c>
      <c r="I186" s="174" t="s">
        <v>24</v>
      </c>
      <c r="J186" s="175" t="s">
        <v>24</v>
      </c>
      <c r="K186" s="174" t="s">
        <v>24</v>
      </c>
      <c r="L186" s="175">
        <v>1224.23</v>
      </c>
      <c r="M186" s="161" t="s">
        <v>24</v>
      </c>
      <c r="N186" s="176" t="s">
        <v>24</v>
      </c>
      <c r="W186" s="122" t="s">
        <v>199</v>
      </c>
    </row>
    <row r="187" spans="1:23" s="116" customFormat="1" ht="22.5" x14ac:dyDescent="0.2">
      <c r="A187" s="156" t="s">
        <v>410</v>
      </c>
      <c r="B187" s="157" t="s">
        <v>411</v>
      </c>
      <c r="C187" s="158" t="s">
        <v>412</v>
      </c>
      <c r="D187" s="158"/>
      <c r="E187" s="158"/>
      <c r="F187" s="159" t="s">
        <v>358</v>
      </c>
      <c r="G187" s="159" t="s">
        <v>24</v>
      </c>
      <c r="H187" s="159" t="s">
        <v>24</v>
      </c>
      <c r="I187" s="159" t="s">
        <v>405</v>
      </c>
      <c r="J187" s="160">
        <v>14791.7</v>
      </c>
      <c r="K187" s="159" t="s">
        <v>24</v>
      </c>
      <c r="L187" s="160">
        <v>11223.94</v>
      </c>
      <c r="M187" s="161" t="s">
        <v>24</v>
      </c>
      <c r="N187" s="162" t="s">
        <v>24</v>
      </c>
      <c r="Q187" s="122" t="s">
        <v>412</v>
      </c>
    </row>
    <row r="188" spans="1:23" s="116" customFormat="1" ht="22.5" x14ac:dyDescent="0.2">
      <c r="A188" s="156" t="s">
        <v>413</v>
      </c>
      <c r="B188" s="157" t="s">
        <v>403</v>
      </c>
      <c r="C188" s="158" t="s">
        <v>414</v>
      </c>
      <c r="D188" s="158"/>
      <c r="E188" s="158"/>
      <c r="F188" s="159" t="s">
        <v>358</v>
      </c>
      <c r="G188" s="159" t="s">
        <v>24</v>
      </c>
      <c r="H188" s="159" t="s">
        <v>24</v>
      </c>
      <c r="I188" s="159" t="s">
        <v>415</v>
      </c>
      <c r="J188" s="160" t="s">
        <v>24</v>
      </c>
      <c r="K188" s="159" t="s">
        <v>24</v>
      </c>
      <c r="L188" s="160" t="s">
        <v>24</v>
      </c>
      <c r="M188" s="161" t="s">
        <v>24</v>
      </c>
      <c r="N188" s="162" t="s">
        <v>24</v>
      </c>
      <c r="Q188" s="122" t="s">
        <v>414</v>
      </c>
    </row>
    <row r="189" spans="1:23" s="116" customFormat="1" x14ac:dyDescent="0.2">
      <c r="A189" s="200"/>
      <c r="B189" s="201"/>
      <c r="C189" s="121" t="s">
        <v>416</v>
      </c>
      <c r="D189" s="121"/>
      <c r="E189" s="121"/>
      <c r="F189" s="121"/>
      <c r="G189" s="121"/>
      <c r="H189" s="121"/>
      <c r="I189" s="121"/>
      <c r="J189" s="121"/>
      <c r="K189" s="121"/>
      <c r="L189" s="121"/>
      <c r="M189" s="121"/>
      <c r="N189" s="165"/>
      <c r="R189" s="122" t="s">
        <v>416</v>
      </c>
    </row>
    <row r="190" spans="1:23" s="116" customFormat="1" ht="22.5" x14ac:dyDescent="0.2">
      <c r="A190" s="163"/>
      <c r="B190" s="164" t="s">
        <v>242</v>
      </c>
      <c r="C190" s="121" t="s">
        <v>243</v>
      </c>
      <c r="D190" s="121"/>
      <c r="E190" s="121"/>
      <c r="F190" s="121"/>
      <c r="G190" s="121"/>
      <c r="H190" s="121"/>
      <c r="I190" s="121"/>
      <c r="J190" s="121"/>
      <c r="K190" s="121"/>
      <c r="L190" s="121"/>
      <c r="M190" s="121"/>
      <c r="N190" s="165"/>
      <c r="S190" s="122" t="s">
        <v>243</v>
      </c>
    </row>
    <row r="191" spans="1:23" s="116" customFormat="1" x14ac:dyDescent="0.2">
      <c r="A191" s="166"/>
      <c r="B191" s="164" t="s">
        <v>168</v>
      </c>
      <c r="C191" s="121" t="s">
        <v>175</v>
      </c>
      <c r="D191" s="121"/>
      <c r="E191" s="121"/>
      <c r="F191" s="167" t="s">
        <v>24</v>
      </c>
      <c r="G191" s="167" t="s">
        <v>24</v>
      </c>
      <c r="H191" s="167" t="s">
        <v>24</v>
      </c>
      <c r="I191" s="167" t="s">
        <v>24</v>
      </c>
      <c r="J191" s="168">
        <v>526.05999999999995</v>
      </c>
      <c r="K191" s="167" t="s">
        <v>244</v>
      </c>
      <c r="L191" s="168">
        <v>193.11</v>
      </c>
      <c r="M191" s="169" t="s">
        <v>24</v>
      </c>
      <c r="N191" s="170" t="s">
        <v>24</v>
      </c>
      <c r="T191" s="122" t="s">
        <v>175</v>
      </c>
    </row>
    <row r="192" spans="1:23" s="116" customFormat="1" x14ac:dyDescent="0.2">
      <c r="A192" s="166"/>
      <c r="B192" s="164" t="s">
        <v>172</v>
      </c>
      <c r="C192" s="121" t="s">
        <v>177</v>
      </c>
      <c r="D192" s="121"/>
      <c r="E192" s="121"/>
      <c r="F192" s="167" t="s">
        <v>24</v>
      </c>
      <c r="G192" s="167" t="s">
        <v>24</v>
      </c>
      <c r="H192" s="167" t="s">
        <v>24</v>
      </c>
      <c r="I192" s="167" t="s">
        <v>24</v>
      </c>
      <c r="J192" s="168">
        <v>28.64</v>
      </c>
      <c r="K192" s="167" t="s">
        <v>244</v>
      </c>
      <c r="L192" s="168">
        <v>10.51</v>
      </c>
      <c r="M192" s="169" t="s">
        <v>24</v>
      </c>
      <c r="N192" s="170" t="s">
        <v>24</v>
      </c>
      <c r="T192" s="122" t="s">
        <v>177</v>
      </c>
    </row>
    <row r="193" spans="1:23" s="116" customFormat="1" x14ac:dyDescent="0.2">
      <c r="A193" s="166"/>
      <c r="B193" s="164" t="s">
        <v>178</v>
      </c>
      <c r="C193" s="121" t="s">
        <v>179</v>
      </c>
      <c r="D193" s="121"/>
      <c r="E193" s="121"/>
      <c r="F193" s="167" t="s">
        <v>24</v>
      </c>
      <c r="G193" s="167" t="s">
        <v>24</v>
      </c>
      <c r="H193" s="167" t="s">
        <v>24</v>
      </c>
      <c r="I193" s="167" t="s">
        <v>24</v>
      </c>
      <c r="J193" s="168">
        <v>4.09</v>
      </c>
      <c r="K193" s="167" t="s">
        <v>244</v>
      </c>
      <c r="L193" s="168">
        <v>1.5</v>
      </c>
      <c r="M193" s="169" t="s">
        <v>24</v>
      </c>
      <c r="N193" s="170" t="s">
        <v>24</v>
      </c>
      <c r="T193" s="122" t="s">
        <v>179</v>
      </c>
    </row>
    <row r="194" spans="1:23" s="116" customFormat="1" x14ac:dyDescent="0.2">
      <c r="A194" s="166"/>
      <c r="B194" s="164" t="s">
        <v>24</v>
      </c>
      <c r="C194" s="121" t="s">
        <v>183</v>
      </c>
      <c r="D194" s="121"/>
      <c r="E194" s="121"/>
      <c r="F194" s="167" t="s">
        <v>184</v>
      </c>
      <c r="G194" s="167" t="s">
        <v>337</v>
      </c>
      <c r="H194" s="167" t="s">
        <v>244</v>
      </c>
      <c r="I194" s="167" t="s">
        <v>417</v>
      </c>
      <c r="J194" s="168" t="s">
        <v>24</v>
      </c>
      <c r="K194" s="167" t="s">
        <v>24</v>
      </c>
      <c r="L194" s="168" t="s">
        <v>24</v>
      </c>
      <c r="M194" s="169" t="s">
        <v>24</v>
      </c>
      <c r="N194" s="170" t="s">
        <v>24</v>
      </c>
      <c r="U194" s="122" t="s">
        <v>183</v>
      </c>
    </row>
    <row r="195" spans="1:23" s="116" customFormat="1" x14ac:dyDescent="0.2">
      <c r="A195" s="166"/>
      <c r="B195" s="164" t="s">
        <v>24</v>
      </c>
      <c r="C195" s="121" t="s">
        <v>187</v>
      </c>
      <c r="D195" s="121"/>
      <c r="E195" s="121"/>
      <c r="F195" s="167" t="s">
        <v>184</v>
      </c>
      <c r="G195" s="167" t="s">
        <v>408</v>
      </c>
      <c r="H195" s="167" t="s">
        <v>244</v>
      </c>
      <c r="I195" s="167" t="s">
        <v>418</v>
      </c>
      <c r="J195" s="168" t="s">
        <v>24</v>
      </c>
      <c r="K195" s="167" t="s">
        <v>24</v>
      </c>
      <c r="L195" s="168" t="s">
        <v>24</v>
      </c>
      <c r="M195" s="169" t="s">
        <v>24</v>
      </c>
      <c r="N195" s="170" t="s">
        <v>24</v>
      </c>
      <c r="U195" s="122" t="s">
        <v>187</v>
      </c>
    </row>
    <row r="196" spans="1:23" s="116" customFormat="1" x14ac:dyDescent="0.2">
      <c r="A196" s="166"/>
      <c r="B196" s="164" t="s">
        <v>24</v>
      </c>
      <c r="C196" s="158" t="s">
        <v>190</v>
      </c>
      <c r="D196" s="158"/>
      <c r="E196" s="158"/>
      <c r="F196" s="159" t="s">
        <v>24</v>
      </c>
      <c r="G196" s="159" t="s">
        <v>24</v>
      </c>
      <c r="H196" s="159" t="s">
        <v>24</v>
      </c>
      <c r="I196" s="159" t="s">
        <v>24</v>
      </c>
      <c r="J196" s="160">
        <v>554.70000000000005</v>
      </c>
      <c r="K196" s="159" t="s">
        <v>24</v>
      </c>
      <c r="L196" s="160">
        <v>203.62</v>
      </c>
      <c r="M196" s="161" t="s">
        <v>24</v>
      </c>
      <c r="N196" s="162" t="s">
        <v>24</v>
      </c>
      <c r="V196" s="122" t="s">
        <v>190</v>
      </c>
    </row>
    <row r="197" spans="1:23" s="116" customFormat="1" x14ac:dyDescent="0.2">
      <c r="A197" s="166"/>
      <c r="B197" s="164" t="s">
        <v>24</v>
      </c>
      <c r="C197" s="121" t="s">
        <v>191</v>
      </c>
      <c r="D197" s="121"/>
      <c r="E197" s="121"/>
      <c r="F197" s="167" t="s">
        <v>24</v>
      </c>
      <c r="G197" s="167" t="s">
        <v>24</v>
      </c>
      <c r="H197" s="167" t="s">
        <v>24</v>
      </c>
      <c r="I197" s="167" t="s">
        <v>24</v>
      </c>
      <c r="J197" s="168" t="s">
        <v>24</v>
      </c>
      <c r="K197" s="167" t="s">
        <v>24</v>
      </c>
      <c r="L197" s="168">
        <v>194.61</v>
      </c>
      <c r="M197" s="169" t="s">
        <v>24</v>
      </c>
      <c r="N197" s="170" t="s">
        <v>24</v>
      </c>
      <c r="U197" s="122" t="s">
        <v>191</v>
      </c>
    </row>
    <row r="198" spans="1:23" s="116" customFormat="1" ht="33.75" x14ac:dyDescent="0.2">
      <c r="A198" s="166"/>
      <c r="B198" s="164" t="s">
        <v>332</v>
      </c>
      <c r="C198" s="121" t="s">
        <v>333</v>
      </c>
      <c r="D198" s="121"/>
      <c r="E198" s="121"/>
      <c r="F198" s="167" t="s">
        <v>194</v>
      </c>
      <c r="G198" s="167" t="s">
        <v>334</v>
      </c>
      <c r="H198" s="167" t="s">
        <v>24</v>
      </c>
      <c r="I198" s="167" t="s">
        <v>334</v>
      </c>
      <c r="J198" s="168" t="s">
        <v>24</v>
      </c>
      <c r="K198" s="167" t="s">
        <v>24</v>
      </c>
      <c r="L198" s="168">
        <v>198.5</v>
      </c>
      <c r="M198" s="169" t="s">
        <v>24</v>
      </c>
      <c r="N198" s="170" t="s">
        <v>24</v>
      </c>
      <c r="U198" s="122" t="s">
        <v>333</v>
      </c>
    </row>
    <row r="199" spans="1:23" s="116" customFormat="1" ht="33.75" x14ac:dyDescent="0.2">
      <c r="A199" s="166"/>
      <c r="B199" s="164" t="s">
        <v>335</v>
      </c>
      <c r="C199" s="121" t="s">
        <v>336</v>
      </c>
      <c r="D199" s="121"/>
      <c r="E199" s="121"/>
      <c r="F199" s="167" t="s">
        <v>194</v>
      </c>
      <c r="G199" s="167" t="s">
        <v>337</v>
      </c>
      <c r="H199" s="167" t="s">
        <v>24</v>
      </c>
      <c r="I199" s="167" t="s">
        <v>337</v>
      </c>
      <c r="J199" s="168" t="s">
        <v>24</v>
      </c>
      <c r="K199" s="167" t="s">
        <v>24</v>
      </c>
      <c r="L199" s="168">
        <v>112.87</v>
      </c>
      <c r="M199" s="169" t="s">
        <v>24</v>
      </c>
      <c r="N199" s="170" t="s">
        <v>24</v>
      </c>
      <c r="U199" s="122" t="s">
        <v>336</v>
      </c>
    </row>
    <row r="200" spans="1:23" s="116" customFormat="1" x14ac:dyDescent="0.2">
      <c r="A200" s="171"/>
      <c r="B200" s="172"/>
      <c r="C200" s="173" t="s">
        <v>199</v>
      </c>
      <c r="D200" s="173"/>
      <c r="E200" s="173"/>
      <c r="F200" s="174" t="s">
        <v>24</v>
      </c>
      <c r="G200" s="174" t="s">
        <v>24</v>
      </c>
      <c r="H200" s="174" t="s">
        <v>24</v>
      </c>
      <c r="I200" s="174" t="s">
        <v>24</v>
      </c>
      <c r="J200" s="175" t="s">
        <v>24</v>
      </c>
      <c r="K200" s="174" t="s">
        <v>24</v>
      </c>
      <c r="L200" s="175">
        <v>514.99</v>
      </c>
      <c r="M200" s="161" t="s">
        <v>24</v>
      </c>
      <c r="N200" s="176" t="s">
        <v>24</v>
      </c>
      <c r="W200" s="122" t="s">
        <v>199</v>
      </c>
    </row>
    <row r="201" spans="1:23" s="116" customFormat="1" ht="22.5" x14ac:dyDescent="0.2">
      <c r="A201" s="156" t="s">
        <v>419</v>
      </c>
      <c r="B201" s="157" t="s">
        <v>411</v>
      </c>
      <c r="C201" s="158" t="s">
        <v>412</v>
      </c>
      <c r="D201" s="158"/>
      <c r="E201" s="158"/>
      <c r="F201" s="159" t="s">
        <v>358</v>
      </c>
      <c r="G201" s="159" t="s">
        <v>24</v>
      </c>
      <c r="H201" s="159" t="s">
        <v>24</v>
      </c>
      <c r="I201" s="159" t="s">
        <v>415</v>
      </c>
      <c r="J201" s="160">
        <v>14791.7</v>
      </c>
      <c r="K201" s="159" t="s">
        <v>24</v>
      </c>
      <c r="L201" s="160">
        <v>4721.51</v>
      </c>
      <c r="M201" s="161" t="s">
        <v>24</v>
      </c>
      <c r="N201" s="162" t="s">
        <v>24</v>
      </c>
      <c r="Q201" s="122" t="s">
        <v>412</v>
      </c>
    </row>
    <row r="202" spans="1:23" s="116" customFormat="1" ht="22.5" x14ac:dyDescent="0.2">
      <c r="A202" s="156" t="s">
        <v>420</v>
      </c>
      <c r="B202" s="157" t="s">
        <v>403</v>
      </c>
      <c r="C202" s="158" t="s">
        <v>421</v>
      </c>
      <c r="D202" s="158"/>
      <c r="E202" s="158"/>
      <c r="F202" s="159" t="s">
        <v>358</v>
      </c>
      <c r="G202" s="159" t="s">
        <v>24</v>
      </c>
      <c r="H202" s="159" t="s">
        <v>24</v>
      </c>
      <c r="I202" s="159" t="s">
        <v>422</v>
      </c>
      <c r="J202" s="160" t="s">
        <v>24</v>
      </c>
      <c r="K202" s="159" t="s">
        <v>24</v>
      </c>
      <c r="L202" s="160" t="s">
        <v>24</v>
      </c>
      <c r="M202" s="161" t="s">
        <v>24</v>
      </c>
      <c r="N202" s="162" t="s">
        <v>24</v>
      </c>
      <c r="Q202" s="122" t="s">
        <v>421</v>
      </c>
    </row>
    <row r="203" spans="1:23" s="116" customFormat="1" x14ac:dyDescent="0.2">
      <c r="A203" s="200"/>
      <c r="B203" s="201"/>
      <c r="C203" s="121" t="s">
        <v>423</v>
      </c>
      <c r="D203" s="121"/>
      <c r="E203" s="121"/>
      <c r="F203" s="121"/>
      <c r="G203" s="121"/>
      <c r="H203" s="121"/>
      <c r="I203" s="121"/>
      <c r="J203" s="121"/>
      <c r="K203" s="121"/>
      <c r="L203" s="121"/>
      <c r="M203" s="121"/>
      <c r="N203" s="165"/>
      <c r="R203" s="122" t="s">
        <v>423</v>
      </c>
    </row>
    <row r="204" spans="1:23" s="116" customFormat="1" ht="22.5" x14ac:dyDescent="0.2">
      <c r="A204" s="163"/>
      <c r="B204" s="164" t="s">
        <v>242</v>
      </c>
      <c r="C204" s="121" t="s">
        <v>243</v>
      </c>
      <c r="D204" s="121"/>
      <c r="E204" s="121"/>
      <c r="F204" s="121"/>
      <c r="G204" s="121"/>
      <c r="H204" s="121"/>
      <c r="I204" s="121"/>
      <c r="J204" s="121"/>
      <c r="K204" s="121"/>
      <c r="L204" s="121"/>
      <c r="M204" s="121"/>
      <c r="N204" s="165"/>
      <c r="S204" s="122" t="s">
        <v>243</v>
      </c>
    </row>
    <row r="205" spans="1:23" s="116" customFormat="1" x14ac:dyDescent="0.2">
      <c r="A205" s="166"/>
      <c r="B205" s="164" t="s">
        <v>168</v>
      </c>
      <c r="C205" s="121" t="s">
        <v>175</v>
      </c>
      <c r="D205" s="121"/>
      <c r="E205" s="121"/>
      <c r="F205" s="167" t="s">
        <v>24</v>
      </c>
      <c r="G205" s="167" t="s">
        <v>24</v>
      </c>
      <c r="H205" s="167" t="s">
        <v>24</v>
      </c>
      <c r="I205" s="167" t="s">
        <v>24</v>
      </c>
      <c r="J205" s="168">
        <v>526.05999999999995</v>
      </c>
      <c r="K205" s="167" t="s">
        <v>244</v>
      </c>
      <c r="L205" s="168">
        <v>137.21</v>
      </c>
      <c r="M205" s="169" t="s">
        <v>24</v>
      </c>
      <c r="N205" s="170" t="s">
        <v>24</v>
      </c>
      <c r="T205" s="122" t="s">
        <v>175</v>
      </c>
    </row>
    <row r="206" spans="1:23" s="116" customFormat="1" x14ac:dyDescent="0.2">
      <c r="A206" s="166"/>
      <c r="B206" s="164" t="s">
        <v>172</v>
      </c>
      <c r="C206" s="121" t="s">
        <v>177</v>
      </c>
      <c r="D206" s="121"/>
      <c r="E206" s="121"/>
      <c r="F206" s="167" t="s">
        <v>24</v>
      </c>
      <c r="G206" s="167" t="s">
        <v>24</v>
      </c>
      <c r="H206" s="167" t="s">
        <v>24</v>
      </c>
      <c r="I206" s="167" t="s">
        <v>24</v>
      </c>
      <c r="J206" s="168">
        <v>28.64</v>
      </c>
      <c r="K206" s="167" t="s">
        <v>244</v>
      </c>
      <c r="L206" s="168">
        <v>7.47</v>
      </c>
      <c r="M206" s="169" t="s">
        <v>24</v>
      </c>
      <c r="N206" s="170" t="s">
        <v>24</v>
      </c>
      <c r="T206" s="122" t="s">
        <v>177</v>
      </c>
    </row>
    <row r="207" spans="1:23" s="116" customFormat="1" x14ac:dyDescent="0.2">
      <c r="A207" s="166"/>
      <c r="B207" s="164" t="s">
        <v>178</v>
      </c>
      <c r="C207" s="121" t="s">
        <v>179</v>
      </c>
      <c r="D207" s="121"/>
      <c r="E207" s="121"/>
      <c r="F207" s="167" t="s">
        <v>24</v>
      </c>
      <c r="G207" s="167" t="s">
        <v>24</v>
      </c>
      <c r="H207" s="167" t="s">
        <v>24</v>
      </c>
      <c r="I207" s="167" t="s">
        <v>24</v>
      </c>
      <c r="J207" s="168">
        <v>4.09</v>
      </c>
      <c r="K207" s="167" t="s">
        <v>244</v>
      </c>
      <c r="L207" s="168">
        <v>1.07</v>
      </c>
      <c r="M207" s="169" t="s">
        <v>24</v>
      </c>
      <c r="N207" s="170" t="s">
        <v>24</v>
      </c>
      <c r="T207" s="122" t="s">
        <v>179</v>
      </c>
    </row>
    <row r="208" spans="1:23" s="116" customFormat="1" x14ac:dyDescent="0.2">
      <c r="A208" s="166"/>
      <c r="B208" s="164" t="s">
        <v>24</v>
      </c>
      <c r="C208" s="121" t="s">
        <v>183</v>
      </c>
      <c r="D208" s="121"/>
      <c r="E208" s="121"/>
      <c r="F208" s="167" t="s">
        <v>184</v>
      </c>
      <c r="G208" s="167" t="s">
        <v>337</v>
      </c>
      <c r="H208" s="167" t="s">
        <v>244</v>
      </c>
      <c r="I208" s="167" t="s">
        <v>424</v>
      </c>
      <c r="J208" s="168" t="s">
        <v>24</v>
      </c>
      <c r="K208" s="167" t="s">
        <v>24</v>
      </c>
      <c r="L208" s="168" t="s">
        <v>24</v>
      </c>
      <c r="M208" s="169" t="s">
        <v>24</v>
      </c>
      <c r="N208" s="170" t="s">
        <v>24</v>
      </c>
      <c r="U208" s="122" t="s">
        <v>183</v>
      </c>
    </row>
    <row r="209" spans="1:23" s="116" customFormat="1" x14ac:dyDescent="0.2">
      <c r="A209" s="166"/>
      <c r="B209" s="164" t="s">
        <v>24</v>
      </c>
      <c r="C209" s="121" t="s">
        <v>187</v>
      </c>
      <c r="D209" s="121"/>
      <c r="E209" s="121"/>
      <c r="F209" s="167" t="s">
        <v>184</v>
      </c>
      <c r="G209" s="167" t="s">
        <v>408</v>
      </c>
      <c r="H209" s="167" t="s">
        <v>244</v>
      </c>
      <c r="I209" s="167" t="s">
        <v>425</v>
      </c>
      <c r="J209" s="168" t="s">
        <v>24</v>
      </c>
      <c r="K209" s="167" t="s">
        <v>24</v>
      </c>
      <c r="L209" s="168" t="s">
        <v>24</v>
      </c>
      <c r="M209" s="169" t="s">
        <v>24</v>
      </c>
      <c r="N209" s="170" t="s">
        <v>24</v>
      </c>
      <c r="U209" s="122" t="s">
        <v>187</v>
      </c>
    </row>
    <row r="210" spans="1:23" s="116" customFormat="1" x14ac:dyDescent="0.2">
      <c r="A210" s="166"/>
      <c r="B210" s="164" t="s">
        <v>24</v>
      </c>
      <c r="C210" s="158" t="s">
        <v>190</v>
      </c>
      <c r="D210" s="158"/>
      <c r="E210" s="158"/>
      <c r="F210" s="159" t="s">
        <v>24</v>
      </c>
      <c r="G210" s="159" t="s">
        <v>24</v>
      </c>
      <c r="H210" s="159" t="s">
        <v>24</v>
      </c>
      <c r="I210" s="159" t="s">
        <v>24</v>
      </c>
      <c r="J210" s="160">
        <v>554.70000000000005</v>
      </c>
      <c r="K210" s="159" t="s">
        <v>24</v>
      </c>
      <c r="L210" s="160">
        <v>144.68</v>
      </c>
      <c r="M210" s="161" t="s">
        <v>24</v>
      </c>
      <c r="N210" s="162" t="s">
        <v>24</v>
      </c>
      <c r="V210" s="122" t="s">
        <v>190</v>
      </c>
    </row>
    <row r="211" spans="1:23" s="116" customFormat="1" x14ac:dyDescent="0.2">
      <c r="A211" s="166"/>
      <c r="B211" s="164" t="s">
        <v>24</v>
      </c>
      <c r="C211" s="121" t="s">
        <v>191</v>
      </c>
      <c r="D211" s="121"/>
      <c r="E211" s="121"/>
      <c r="F211" s="167" t="s">
        <v>24</v>
      </c>
      <c r="G211" s="167" t="s">
        <v>24</v>
      </c>
      <c r="H211" s="167" t="s">
        <v>24</v>
      </c>
      <c r="I211" s="167" t="s">
        <v>24</v>
      </c>
      <c r="J211" s="168" t="s">
        <v>24</v>
      </c>
      <c r="K211" s="167" t="s">
        <v>24</v>
      </c>
      <c r="L211" s="168">
        <v>138.28</v>
      </c>
      <c r="M211" s="169" t="s">
        <v>24</v>
      </c>
      <c r="N211" s="170" t="s">
        <v>24</v>
      </c>
      <c r="U211" s="122" t="s">
        <v>191</v>
      </c>
    </row>
    <row r="212" spans="1:23" s="116" customFormat="1" ht="33.75" x14ac:dyDescent="0.2">
      <c r="A212" s="166"/>
      <c r="B212" s="164" t="s">
        <v>332</v>
      </c>
      <c r="C212" s="121" t="s">
        <v>333</v>
      </c>
      <c r="D212" s="121"/>
      <c r="E212" s="121"/>
      <c r="F212" s="167" t="s">
        <v>194</v>
      </c>
      <c r="G212" s="167" t="s">
        <v>334</v>
      </c>
      <c r="H212" s="167" t="s">
        <v>24</v>
      </c>
      <c r="I212" s="167" t="s">
        <v>334</v>
      </c>
      <c r="J212" s="168" t="s">
        <v>24</v>
      </c>
      <c r="K212" s="167" t="s">
        <v>24</v>
      </c>
      <c r="L212" s="168">
        <v>141.05000000000001</v>
      </c>
      <c r="M212" s="169" t="s">
        <v>24</v>
      </c>
      <c r="N212" s="170" t="s">
        <v>24</v>
      </c>
      <c r="U212" s="122" t="s">
        <v>333</v>
      </c>
    </row>
    <row r="213" spans="1:23" s="116" customFormat="1" ht="33.75" x14ac:dyDescent="0.2">
      <c r="A213" s="166"/>
      <c r="B213" s="164" t="s">
        <v>335</v>
      </c>
      <c r="C213" s="121" t="s">
        <v>336</v>
      </c>
      <c r="D213" s="121"/>
      <c r="E213" s="121"/>
      <c r="F213" s="167" t="s">
        <v>194</v>
      </c>
      <c r="G213" s="167" t="s">
        <v>337</v>
      </c>
      <c r="H213" s="167" t="s">
        <v>24</v>
      </c>
      <c r="I213" s="167" t="s">
        <v>337</v>
      </c>
      <c r="J213" s="168" t="s">
        <v>24</v>
      </c>
      <c r="K213" s="167" t="s">
        <v>24</v>
      </c>
      <c r="L213" s="168">
        <v>80.2</v>
      </c>
      <c r="M213" s="169" t="s">
        <v>24</v>
      </c>
      <c r="N213" s="170" t="s">
        <v>24</v>
      </c>
      <c r="U213" s="122" t="s">
        <v>336</v>
      </c>
    </row>
    <row r="214" spans="1:23" s="116" customFormat="1" x14ac:dyDescent="0.2">
      <c r="A214" s="171"/>
      <c r="B214" s="172"/>
      <c r="C214" s="173" t="s">
        <v>199</v>
      </c>
      <c r="D214" s="173"/>
      <c r="E214" s="173"/>
      <c r="F214" s="174" t="s">
        <v>24</v>
      </c>
      <c r="G214" s="174" t="s">
        <v>24</v>
      </c>
      <c r="H214" s="174" t="s">
        <v>24</v>
      </c>
      <c r="I214" s="174" t="s">
        <v>24</v>
      </c>
      <c r="J214" s="175" t="s">
        <v>24</v>
      </c>
      <c r="K214" s="174" t="s">
        <v>24</v>
      </c>
      <c r="L214" s="175">
        <v>365.93</v>
      </c>
      <c r="M214" s="161" t="s">
        <v>24</v>
      </c>
      <c r="N214" s="176" t="s">
        <v>24</v>
      </c>
      <c r="W214" s="122" t="s">
        <v>199</v>
      </c>
    </row>
    <row r="215" spans="1:23" s="116" customFormat="1" ht="22.5" x14ac:dyDescent="0.2">
      <c r="A215" s="156" t="s">
        <v>426</v>
      </c>
      <c r="B215" s="157" t="s">
        <v>411</v>
      </c>
      <c r="C215" s="158" t="s">
        <v>412</v>
      </c>
      <c r="D215" s="158"/>
      <c r="E215" s="158"/>
      <c r="F215" s="159" t="s">
        <v>358</v>
      </c>
      <c r="G215" s="159" t="s">
        <v>24</v>
      </c>
      <c r="H215" s="159" t="s">
        <v>24</v>
      </c>
      <c r="I215" s="159" t="s">
        <v>422</v>
      </c>
      <c r="J215" s="160">
        <v>14791.7</v>
      </c>
      <c r="K215" s="159" t="s">
        <v>24</v>
      </c>
      <c r="L215" s="160">
        <v>3354.76</v>
      </c>
      <c r="M215" s="161" t="s">
        <v>24</v>
      </c>
      <c r="N215" s="162" t="s">
        <v>24</v>
      </c>
      <c r="Q215" s="122" t="s">
        <v>412</v>
      </c>
    </row>
    <row r="216" spans="1:23" s="116" customFormat="1" ht="22.5" x14ac:dyDescent="0.2">
      <c r="A216" s="156" t="s">
        <v>427</v>
      </c>
      <c r="B216" s="157" t="s">
        <v>428</v>
      </c>
      <c r="C216" s="158" t="s">
        <v>429</v>
      </c>
      <c r="D216" s="158"/>
      <c r="E216" s="158"/>
      <c r="F216" s="159" t="s">
        <v>358</v>
      </c>
      <c r="G216" s="159" t="s">
        <v>24</v>
      </c>
      <c r="H216" s="159" t="s">
        <v>24</v>
      </c>
      <c r="I216" s="159" t="s">
        <v>422</v>
      </c>
      <c r="J216" s="160" t="s">
        <v>24</v>
      </c>
      <c r="K216" s="159" t="s">
        <v>24</v>
      </c>
      <c r="L216" s="160" t="s">
        <v>24</v>
      </c>
      <c r="M216" s="161" t="s">
        <v>24</v>
      </c>
      <c r="N216" s="162" t="s">
        <v>24</v>
      </c>
      <c r="Q216" s="122" t="s">
        <v>429</v>
      </c>
    </row>
    <row r="217" spans="1:23" s="116" customFormat="1" x14ac:dyDescent="0.2">
      <c r="A217" s="200"/>
      <c r="B217" s="201"/>
      <c r="C217" s="121" t="s">
        <v>423</v>
      </c>
      <c r="D217" s="121"/>
      <c r="E217" s="121"/>
      <c r="F217" s="121"/>
      <c r="G217" s="121"/>
      <c r="H217" s="121"/>
      <c r="I217" s="121"/>
      <c r="J217" s="121"/>
      <c r="K217" s="121"/>
      <c r="L217" s="121"/>
      <c r="M217" s="121"/>
      <c r="N217" s="165"/>
      <c r="R217" s="122" t="s">
        <v>423</v>
      </c>
    </row>
    <row r="218" spans="1:23" s="116" customFormat="1" ht="22.5" x14ac:dyDescent="0.2">
      <c r="A218" s="163"/>
      <c r="B218" s="164" t="s">
        <v>242</v>
      </c>
      <c r="C218" s="121" t="s">
        <v>243</v>
      </c>
      <c r="D218" s="121"/>
      <c r="E218" s="121"/>
      <c r="F218" s="121"/>
      <c r="G218" s="121"/>
      <c r="H218" s="121"/>
      <c r="I218" s="121"/>
      <c r="J218" s="121"/>
      <c r="K218" s="121"/>
      <c r="L218" s="121"/>
      <c r="M218" s="121"/>
      <c r="N218" s="165"/>
      <c r="S218" s="122" t="s">
        <v>243</v>
      </c>
    </row>
    <row r="219" spans="1:23" s="116" customFormat="1" x14ac:dyDescent="0.2">
      <c r="A219" s="166"/>
      <c r="B219" s="164" t="s">
        <v>168</v>
      </c>
      <c r="C219" s="121" t="s">
        <v>175</v>
      </c>
      <c r="D219" s="121"/>
      <c r="E219" s="121"/>
      <c r="F219" s="167" t="s">
        <v>24</v>
      </c>
      <c r="G219" s="167" t="s">
        <v>24</v>
      </c>
      <c r="H219" s="167" t="s">
        <v>24</v>
      </c>
      <c r="I219" s="167" t="s">
        <v>24</v>
      </c>
      <c r="J219" s="168">
        <v>181.4</v>
      </c>
      <c r="K219" s="167" t="s">
        <v>244</v>
      </c>
      <c r="L219" s="168">
        <v>47.31</v>
      </c>
      <c r="M219" s="169" t="s">
        <v>24</v>
      </c>
      <c r="N219" s="170" t="s">
        <v>24</v>
      </c>
      <c r="T219" s="122" t="s">
        <v>175</v>
      </c>
    </row>
    <row r="220" spans="1:23" s="116" customFormat="1" x14ac:dyDescent="0.2">
      <c r="A220" s="166"/>
      <c r="B220" s="164" t="s">
        <v>172</v>
      </c>
      <c r="C220" s="121" t="s">
        <v>177</v>
      </c>
      <c r="D220" s="121"/>
      <c r="E220" s="121"/>
      <c r="F220" s="167" t="s">
        <v>24</v>
      </c>
      <c r="G220" s="167" t="s">
        <v>24</v>
      </c>
      <c r="H220" s="167" t="s">
        <v>24</v>
      </c>
      <c r="I220" s="167" t="s">
        <v>24</v>
      </c>
      <c r="J220" s="168">
        <v>28.64</v>
      </c>
      <c r="K220" s="167" t="s">
        <v>244</v>
      </c>
      <c r="L220" s="168">
        <v>7.47</v>
      </c>
      <c r="M220" s="169" t="s">
        <v>24</v>
      </c>
      <c r="N220" s="170" t="s">
        <v>24</v>
      </c>
      <c r="T220" s="122" t="s">
        <v>177</v>
      </c>
    </row>
    <row r="221" spans="1:23" s="116" customFormat="1" x14ac:dyDescent="0.2">
      <c r="A221" s="166"/>
      <c r="B221" s="164" t="s">
        <v>178</v>
      </c>
      <c r="C221" s="121" t="s">
        <v>179</v>
      </c>
      <c r="D221" s="121"/>
      <c r="E221" s="121"/>
      <c r="F221" s="167" t="s">
        <v>24</v>
      </c>
      <c r="G221" s="167" t="s">
        <v>24</v>
      </c>
      <c r="H221" s="167" t="s">
        <v>24</v>
      </c>
      <c r="I221" s="167" t="s">
        <v>24</v>
      </c>
      <c r="J221" s="168">
        <v>4.09</v>
      </c>
      <c r="K221" s="167" t="s">
        <v>244</v>
      </c>
      <c r="L221" s="168">
        <v>1.07</v>
      </c>
      <c r="M221" s="169" t="s">
        <v>24</v>
      </c>
      <c r="N221" s="170" t="s">
        <v>24</v>
      </c>
      <c r="T221" s="122" t="s">
        <v>179</v>
      </c>
    </row>
    <row r="222" spans="1:23" s="116" customFormat="1" x14ac:dyDescent="0.2">
      <c r="A222" s="166"/>
      <c r="B222" s="164" t="s">
        <v>24</v>
      </c>
      <c r="C222" s="121" t="s">
        <v>183</v>
      </c>
      <c r="D222" s="121"/>
      <c r="E222" s="121"/>
      <c r="F222" s="167" t="s">
        <v>184</v>
      </c>
      <c r="G222" s="167" t="s">
        <v>430</v>
      </c>
      <c r="H222" s="167" t="s">
        <v>244</v>
      </c>
      <c r="I222" s="167" t="s">
        <v>431</v>
      </c>
      <c r="J222" s="168" t="s">
        <v>24</v>
      </c>
      <c r="K222" s="167" t="s">
        <v>24</v>
      </c>
      <c r="L222" s="168" t="s">
        <v>24</v>
      </c>
      <c r="M222" s="169" t="s">
        <v>24</v>
      </c>
      <c r="N222" s="170" t="s">
        <v>24</v>
      </c>
      <c r="U222" s="122" t="s">
        <v>183</v>
      </c>
    </row>
    <row r="223" spans="1:23" s="116" customFormat="1" x14ac:dyDescent="0.2">
      <c r="A223" s="166"/>
      <c r="B223" s="164" t="s">
        <v>24</v>
      </c>
      <c r="C223" s="121" t="s">
        <v>187</v>
      </c>
      <c r="D223" s="121"/>
      <c r="E223" s="121"/>
      <c r="F223" s="167" t="s">
        <v>184</v>
      </c>
      <c r="G223" s="167" t="s">
        <v>408</v>
      </c>
      <c r="H223" s="167" t="s">
        <v>244</v>
      </c>
      <c r="I223" s="167" t="s">
        <v>425</v>
      </c>
      <c r="J223" s="168" t="s">
        <v>24</v>
      </c>
      <c r="K223" s="167" t="s">
        <v>24</v>
      </c>
      <c r="L223" s="168" t="s">
        <v>24</v>
      </c>
      <c r="M223" s="169" t="s">
        <v>24</v>
      </c>
      <c r="N223" s="170" t="s">
        <v>24</v>
      </c>
      <c r="U223" s="122" t="s">
        <v>187</v>
      </c>
    </row>
    <row r="224" spans="1:23" s="116" customFormat="1" x14ac:dyDescent="0.2">
      <c r="A224" s="166"/>
      <c r="B224" s="164" t="s">
        <v>24</v>
      </c>
      <c r="C224" s="158" t="s">
        <v>190</v>
      </c>
      <c r="D224" s="158"/>
      <c r="E224" s="158"/>
      <c r="F224" s="159" t="s">
        <v>24</v>
      </c>
      <c r="G224" s="159" t="s">
        <v>24</v>
      </c>
      <c r="H224" s="159" t="s">
        <v>24</v>
      </c>
      <c r="I224" s="159" t="s">
        <v>24</v>
      </c>
      <c r="J224" s="160">
        <v>210.04</v>
      </c>
      <c r="K224" s="159" t="s">
        <v>24</v>
      </c>
      <c r="L224" s="160">
        <v>54.78</v>
      </c>
      <c r="M224" s="161" t="s">
        <v>24</v>
      </c>
      <c r="N224" s="162" t="s">
        <v>24</v>
      </c>
      <c r="V224" s="122" t="s">
        <v>190</v>
      </c>
    </row>
    <row r="225" spans="1:23" s="116" customFormat="1" x14ac:dyDescent="0.2">
      <c r="A225" s="166"/>
      <c r="B225" s="164" t="s">
        <v>24</v>
      </c>
      <c r="C225" s="121" t="s">
        <v>191</v>
      </c>
      <c r="D225" s="121"/>
      <c r="E225" s="121"/>
      <c r="F225" s="167" t="s">
        <v>24</v>
      </c>
      <c r="G225" s="167" t="s">
        <v>24</v>
      </c>
      <c r="H225" s="167" t="s">
        <v>24</v>
      </c>
      <c r="I225" s="167" t="s">
        <v>24</v>
      </c>
      <c r="J225" s="168" t="s">
        <v>24</v>
      </c>
      <c r="K225" s="167" t="s">
        <v>24</v>
      </c>
      <c r="L225" s="168">
        <v>48.38</v>
      </c>
      <c r="M225" s="169" t="s">
        <v>24</v>
      </c>
      <c r="N225" s="170" t="s">
        <v>24</v>
      </c>
      <c r="U225" s="122" t="s">
        <v>191</v>
      </c>
    </row>
    <row r="226" spans="1:23" s="116" customFormat="1" ht="33.75" x14ac:dyDescent="0.2">
      <c r="A226" s="166"/>
      <c r="B226" s="164" t="s">
        <v>332</v>
      </c>
      <c r="C226" s="121" t="s">
        <v>333</v>
      </c>
      <c r="D226" s="121"/>
      <c r="E226" s="121"/>
      <c r="F226" s="167" t="s">
        <v>194</v>
      </c>
      <c r="G226" s="167" t="s">
        <v>334</v>
      </c>
      <c r="H226" s="167" t="s">
        <v>24</v>
      </c>
      <c r="I226" s="167" t="s">
        <v>334</v>
      </c>
      <c r="J226" s="168" t="s">
        <v>24</v>
      </c>
      <c r="K226" s="167" t="s">
        <v>24</v>
      </c>
      <c r="L226" s="168">
        <v>49.35</v>
      </c>
      <c r="M226" s="169" t="s">
        <v>24</v>
      </c>
      <c r="N226" s="170" t="s">
        <v>24</v>
      </c>
      <c r="U226" s="122" t="s">
        <v>333</v>
      </c>
    </row>
    <row r="227" spans="1:23" s="116" customFormat="1" ht="33.75" x14ac:dyDescent="0.2">
      <c r="A227" s="166"/>
      <c r="B227" s="164" t="s">
        <v>335</v>
      </c>
      <c r="C227" s="121" t="s">
        <v>336</v>
      </c>
      <c r="D227" s="121"/>
      <c r="E227" s="121"/>
      <c r="F227" s="167" t="s">
        <v>194</v>
      </c>
      <c r="G227" s="167" t="s">
        <v>337</v>
      </c>
      <c r="H227" s="167" t="s">
        <v>24</v>
      </c>
      <c r="I227" s="167" t="s">
        <v>337</v>
      </c>
      <c r="J227" s="168" t="s">
        <v>24</v>
      </c>
      <c r="K227" s="167" t="s">
        <v>24</v>
      </c>
      <c r="L227" s="168">
        <v>28.06</v>
      </c>
      <c r="M227" s="169" t="s">
        <v>24</v>
      </c>
      <c r="N227" s="170" t="s">
        <v>24</v>
      </c>
      <c r="U227" s="122" t="s">
        <v>336</v>
      </c>
    </row>
    <row r="228" spans="1:23" s="116" customFormat="1" x14ac:dyDescent="0.2">
      <c r="A228" s="171"/>
      <c r="B228" s="172"/>
      <c r="C228" s="173" t="s">
        <v>199</v>
      </c>
      <c r="D228" s="173"/>
      <c r="E228" s="173"/>
      <c r="F228" s="174" t="s">
        <v>24</v>
      </c>
      <c r="G228" s="174" t="s">
        <v>24</v>
      </c>
      <c r="H228" s="174" t="s">
        <v>24</v>
      </c>
      <c r="I228" s="174" t="s">
        <v>24</v>
      </c>
      <c r="J228" s="175" t="s">
        <v>24</v>
      </c>
      <c r="K228" s="174" t="s">
        <v>24</v>
      </c>
      <c r="L228" s="175">
        <v>132.19</v>
      </c>
      <c r="M228" s="161" t="s">
        <v>24</v>
      </c>
      <c r="N228" s="176" t="s">
        <v>24</v>
      </c>
      <c r="W228" s="122" t="s">
        <v>199</v>
      </c>
    </row>
    <row r="229" spans="1:23" s="116" customFormat="1" ht="22.5" x14ac:dyDescent="0.2">
      <c r="A229" s="156" t="s">
        <v>432</v>
      </c>
      <c r="B229" s="157" t="s">
        <v>411</v>
      </c>
      <c r="C229" s="158" t="s">
        <v>412</v>
      </c>
      <c r="D229" s="158"/>
      <c r="E229" s="158"/>
      <c r="F229" s="159" t="s">
        <v>358</v>
      </c>
      <c r="G229" s="159" t="s">
        <v>24</v>
      </c>
      <c r="H229" s="159" t="s">
        <v>24</v>
      </c>
      <c r="I229" s="159" t="s">
        <v>433</v>
      </c>
      <c r="J229" s="160">
        <v>14791.7</v>
      </c>
      <c r="K229" s="159" t="s">
        <v>24</v>
      </c>
      <c r="L229" s="160">
        <v>2269.0500000000002</v>
      </c>
      <c r="M229" s="161" t="s">
        <v>24</v>
      </c>
      <c r="N229" s="162" t="s">
        <v>24</v>
      </c>
      <c r="Q229" s="122" t="s">
        <v>412</v>
      </c>
    </row>
    <row r="230" spans="1:23" s="116" customFormat="1" ht="22.5" x14ac:dyDescent="0.2">
      <c r="A230" s="156" t="s">
        <v>434</v>
      </c>
      <c r="B230" s="157" t="s">
        <v>403</v>
      </c>
      <c r="C230" s="158" t="s">
        <v>435</v>
      </c>
      <c r="D230" s="158"/>
      <c r="E230" s="158"/>
      <c r="F230" s="159" t="s">
        <v>358</v>
      </c>
      <c r="G230" s="159" t="s">
        <v>24</v>
      </c>
      <c r="H230" s="159" t="s">
        <v>24</v>
      </c>
      <c r="I230" s="159" t="s">
        <v>436</v>
      </c>
      <c r="J230" s="160" t="s">
        <v>24</v>
      </c>
      <c r="K230" s="159" t="s">
        <v>24</v>
      </c>
      <c r="L230" s="160" t="s">
        <v>24</v>
      </c>
      <c r="M230" s="161" t="s">
        <v>24</v>
      </c>
      <c r="N230" s="162" t="s">
        <v>24</v>
      </c>
      <c r="Q230" s="122" t="s">
        <v>435</v>
      </c>
    </row>
    <row r="231" spans="1:23" s="116" customFormat="1" x14ac:dyDescent="0.2">
      <c r="A231" s="200"/>
      <c r="B231" s="201"/>
      <c r="C231" s="121" t="s">
        <v>437</v>
      </c>
      <c r="D231" s="121"/>
      <c r="E231" s="121"/>
      <c r="F231" s="121"/>
      <c r="G231" s="121"/>
      <c r="H231" s="121"/>
      <c r="I231" s="121"/>
      <c r="J231" s="121"/>
      <c r="K231" s="121"/>
      <c r="L231" s="121"/>
      <c r="M231" s="121"/>
      <c r="N231" s="165"/>
      <c r="R231" s="122" t="s">
        <v>437</v>
      </c>
    </row>
    <row r="232" spans="1:23" s="116" customFormat="1" ht="22.5" x14ac:dyDescent="0.2">
      <c r="A232" s="163"/>
      <c r="B232" s="164" t="s">
        <v>242</v>
      </c>
      <c r="C232" s="121" t="s">
        <v>243</v>
      </c>
      <c r="D232" s="121"/>
      <c r="E232" s="121"/>
      <c r="F232" s="121"/>
      <c r="G232" s="121"/>
      <c r="H232" s="121"/>
      <c r="I232" s="121"/>
      <c r="J232" s="121"/>
      <c r="K232" s="121"/>
      <c r="L232" s="121"/>
      <c r="M232" s="121"/>
      <c r="N232" s="165"/>
      <c r="S232" s="122" t="s">
        <v>243</v>
      </c>
    </row>
    <row r="233" spans="1:23" s="116" customFormat="1" x14ac:dyDescent="0.2">
      <c r="A233" s="166"/>
      <c r="B233" s="164" t="s">
        <v>168</v>
      </c>
      <c r="C233" s="121" t="s">
        <v>175</v>
      </c>
      <c r="D233" s="121"/>
      <c r="E233" s="121"/>
      <c r="F233" s="167" t="s">
        <v>24</v>
      </c>
      <c r="G233" s="167" t="s">
        <v>24</v>
      </c>
      <c r="H233" s="167" t="s">
        <v>24</v>
      </c>
      <c r="I233" s="167" t="s">
        <v>24</v>
      </c>
      <c r="J233" s="168">
        <v>526.05999999999995</v>
      </c>
      <c r="K233" s="167" t="s">
        <v>244</v>
      </c>
      <c r="L233" s="168">
        <v>17.420000000000002</v>
      </c>
      <c r="M233" s="169" t="s">
        <v>24</v>
      </c>
      <c r="N233" s="170" t="s">
        <v>24</v>
      </c>
      <c r="T233" s="122" t="s">
        <v>175</v>
      </c>
    </row>
    <row r="234" spans="1:23" s="116" customFormat="1" x14ac:dyDescent="0.2">
      <c r="A234" s="166"/>
      <c r="B234" s="164" t="s">
        <v>172</v>
      </c>
      <c r="C234" s="121" t="s">
        <v>177</v>
      </c>
      <c r="D234" s="121"/>
      <c r="E234" s="121"/>
      <c r="F234" s="167" t="s">
        <v>24</v>
      </c>
      <c r="G234" s="167" t="s">
        <v>24</v>
      </c>
      <c r="H234" s="167" t="s">
        <v>24</v>
      </c>
      <c r="I234" s="167" t="s">
        <v>24</v>
      </c>
      <c r="J234" s="168">
        <v>28.64</v>
      </c>
      <c r="K234" s="167" t="s">
        <v>244</v>
      </c>
      <c r="L234" s="168">
        <v>0.95</v>
      </c>
      <c r="M234" s="169" t="s">
        <v>24</v>
      </c>
      <c r="N234" s="170" t="s">
        <v>24</v>
      </c>
      <c r="T234" s="122" t="s">
        <v>177</v>
      </c>
    </row>
    <row r="235" spans="1:23" s="116" customFormat="1" x14ac:dyDescent="0.2">
      <c r="A235" s="166"/>
      <c r="B235" s="164" t="s">
        <v>178</v>
      </c>
      <c r="C235" s="121" t="s">
        <v>179</v>
      </c>
      <c r="D235" s="121"/>
      <c r="E235" s="121"/>
      <c r="F235" s="167" t="s">
        <v>24</v>
      </c>
      <c r="G235" s="167" t="s">
        <v>24</v>
      </c>
      <c r="H235" s="167" t="s">
        <v>24</v>
      </c>
      <c r="I235" s="167" t="s">
        <v>24</v>
      </c>
      <c r="J235" s="168">
        <v>4.09</v>
      </c>
      <c r="K235" s="167" t="s">
        <v>244</v>
      </c>
      <c r="L235" s="168">
        <v>0.14000000000000001</v>
      </c>
      <c r="M235" s="169" t="s">
        <v>24</v>
      </c>
      <c r="N235" s="170" t="s">
        <v>24</v>
      </c>
      <c r="T235" s="122" t="s">
        <v>179</v>
      </c>
    </row>
    <row r="236" spans="1:23" s="116" customFormat="1" x14ac:dyDescent="0.2">
      <c r="A236" s="166"/>
      <c r="B236" s="164" t="s">
        <v>24</v>
      </c>
      <c r="C236" s="121" t="s">
        <v>183</v>
      </c>
      <c r="D236" s="121"/>
      <c r="E236" s="121"/>
      <c r="F236" s="167" t="s">
        <v>184</v>
      </c>
      <c r="G236" s="167" t="s">
        <v>337</v>
      </c>
      <c r="H236" s="167" t="s">
        <v>244</v>
      </c>
      <c r="I236" s="167" t="s">
        <v>438</v>
      </c>
      <c r="J236" s="168" t="s">
        <v>24</v>
      </c>
      <c r="K236" s="167" t="s">
        <v>24</v>
      </c>
      <c r="L236" s="168" t="s">
        <v>24</v>
      </c>
      <c r="M236" s="169" t="s">
        <v>24</v>
      </c>
      <c r="N236" s="170" t="s">
        <v>24</v>
      </c>
      <c r="U236" s="122" t="s">
        <v>183</v>
      </c>
    </row>
    <row r="237" spans="1:23" s="116" customFormat="1" x14ac:dyDescent="0.2">
      <c r="A237" s="166"/>
      <c r="B237" s="164" t="s">
        <v>24</v>
      </c>
      <c r="C237" s="121" t="s">
        <v>187</v>
      </c>
      <c r="D237" s="121"/>
      <c r="E237" s="121"/>
      <c r="F237" s="167" t="s">
        <v>184</v>
      </c>
      <c r="G237" s="167" t="s">
        <v>408</v>
      </c>
      <c r="H237" s="167" t="s">
        <v>244</v>
      </c>
      <c r="I237" s="167" t="s">
        <v>439</v>
      </c>
      <c r="J237" s="168" t="s">
        <v>24</v>
      </c>
      <c r="K237" s="167" t="s">
        <v>24</v>
      </c>
      <c r="L237" s="168" t="s">
        <v>24</v>
      </c>
      <c r="M237" s="169" t="s">
        <v>24</v>
      </c>
      <c r="N237" s="170" t="s">
        <v>24</v>
      </c>
      <c r="U237" s="122" t="s">
        <v>187</v>
      </c>
    </row>
    <row r="238" spans="1:23" s="116" customFormat="1" x14ac:dyDescent="0.2">
      <c r="A238" s="166"/>
      <c r="B238" s="164" t="s">
        <v>24</v>
      </c>
      <c r="C238" s="158" t="s">
        <v>190</v>
      </c>
      <c r="D238" s="158"/>
      <c r="E238" s="158"/>
      <c r="F238" s="159" t="s">
        <v>24</v>
      </c>
      <c r="G238" s="159" t="s">
        <v>24</v>
      </c>
      <c r="H238" s="159" t="s">
        <v>24</v>
      </c>
      <c r="I238" s="159" t="s">
        <v>24</v>
      </c>
      <c r="J238" s="160">
        <v>554.70000000000005</v>
      </c>
      <c r="K238" s="159" t="s">
        <v>24</v>
      </c>
      <c r="L238" s="160">
        <v>18.37</v>
      </c>
      <c r="M238" s="161" t="s">
        <v>24</v>
      </c>
      <c r="N238" s="162" t="s">
        <v>24</v>
      </c>
      <c r="V238" s="122" t="s">
        <v>190</v>
      </c>
    </row>
    <row r="239" spans="1:23" s="116" customFormat="1" x14ac:dyDescent="0.2">
      <c r="A239" s="166"/>
      <c r="B239" s="164" t="s">
        <v>24</v>
      </c>
      <c r="C239" s="121" t="s">
        <v>191</v>
      </c>
      <c r="D239" s="121"/>
      <c r="E239" s="121"/>
      <c r="F239" s="167" t="s">
        <v>24</v>
      </c>
      <c r="G239" s="167" t="s">
        <v>24</v>
      </c>
      <c r="H239" s="167" t="s">
        <v>24</v>
      </c>
      <c r="I239" s="167" t="s">
        <v>24</v>
      </c>
      <c r="J239" s="168" t="s">
        <v>24</v>
      </c>
      <c r="K239" s="167" t="s">
        <v>24</v>
      </c>
      <c r="L239" s="168">
        <v>17.559999999999999</v>
      </c>
      <c r="M239" s="169" t="s">
        <v>24</v>
      </c>
      <c r="N239" s="170" t="s">
        <v>24</v>
      </c>
      <c r="U239" s="122" t="s">
        <v>191</v>
      </c>
    </row>
    <row r="240" spans="1:23" s="116" customFormat="1" ht="33.75" x14ac:dyDescent="0.2">
      <c r="A240" s="166"/>
      <c r="B240" s="164" t="s">
        <v>332</v>
      </c>
      <c r="C240" s="121" t="s">
        <v>333</v>
      </c>
      <c r="D240" s="121"/>
      <c r="E240" s="121"/>
      <c r="F240" s="167" t="s">
        <v>194</v>
      </c>
      <c r="G240" s="167" t="s">
        <v>334</v>
      </c>
      <c r="H240" s="167" t="s">
        <v>24</v>
      </c>
      <c r="I240" s="167" t="s">
        <v>334</v>
      </c>
      <c r="J240" s="168" t="s">
        <v>24</v>
      </c>
      <c r="K240" s="167" t="s">
        <v>24</v>
      </c>
      <c r="L240" s="168">
        <v>17.91</v>
      </c>
      <c r="M240" s="169" t="s">
        <v>24</v>
      </c>
      <c r="N240" s="170" t="s">
        <v>24</v>
      </c>
      <c r="U240" s="122" t="s">
        <v>333</v>
      </c>
    </row>
    <row r="241" spans="1:25" s="116" customFormat="1" ht="33.75" x14ac:dyDescent="0.2">
      <c r="A241" s="166"/>
      <c r="B241" s="164" t="s">
        <v>335</v>
      </c>
      <c r="C241" s="121" t="s">
        <v>336</v>
      </c>
      <c r="D241" s="121"/>
      <c r="E241" s="121"/>
      <c r="F241" s="167" t="s">
        <v>194</v>
      </c>
      <c r="G241" s="167" t="s">
        <v>337</v>
      </c>
      <c r="H241" s="167" t="s">
        <v>24</v>
      </c>
      <c r="I241" s="167" t="s">
        <v>337</v>
      </c>
      <c r="J241" s="168" t="s">
        <v>24</v>
      </c>
      <c r="K241" s="167" t="s">
        <v>24</v>
      </c>
      <c r="L241" s="168">
        <v>10.18</v>
      </c>
      <c r="M241" s="169" t="s">
        <v>24</v>
      </c>
      <c r="N241" s="170" t="s">
        <v>24</v>
      </c>
      <c r="U241" s="122" t="s">
        <v>336</v>
      </c>
    </row>
    <row r="242" spans="1:25" s="116" customFormat="1" x14ac:dyDescent="0.2">
      <c r="A242" s="171"/>
      <c r="B242" s="172"/>
      <c r="C242" s="173" t="s">
        <v>199</v>
      </c>
      <c r="D242" s="173"/>
      <c r="E242" s="173"/>
      <c r="F242" s="174" t="s">
        <v>24</v>
      </c>
      <c r="G242" s="174" t="s">
        <v>24</v>
      </c>
      <c r="H242" s="174" t="s">
        <v>24</v>
      </c>
      <c r="I242" s="174" t="s">
        <v>24</v>
      </c>
      <c r="J242" s="175" t="s">
        <v>24</v>
      </c>
      <c r="K242" s="174" t="s">
        <v>24</v>
      </c>
      <c r="L242" s="175">
        <v>46.46</v>
      </c>
      <c r="M242" s="161" t="s">
        <v>24</v>
      </c>
      <c r="N242" s="176" t="s">
        <v>24</v>
      </c>
      <c r="W242" s="122" t="s">
        <v>199</v>
      </c>
    </row>
    <row r="243" spans="1:25" s="116" customFormat="1" ht="22.5" x14ac:dyDescent="0.2">
      <c r="A243" s="156" t="s">
        <v>440</v>
      </c>
      <c r="B243" s="157" t="s">
        <v>411</v>
      </c>
      <c r="C243" s="158" t="s">
        <v>412</v>
      </c>
      <c r="D243" s="158"/>
      <c r="E243" s="158"/>
      <c r="F243" s="159" t="s">
        <v>358</v>
      </c>
      <c r="G243" s="159" t="s">
        <v>24</v>
      </c>
      <c r="H243" s="159" t="s">
        <v>24</v>
      </c>
      <c r="I243" s="159" t="s">
        <v>436</v>
      </c>
      <c r="J243" s="160">
        <v>14791.7</v>
      </c>
      <c r="K243" s="159" t="s">
        <v>24</v>
      </c>
      <c r="L243" s="160">
        <v>426</v>
      </c>
      <c r="M243" s="161" t="s">
        <v>24</v>
      </c>
      <c r="N243" s="162" t="s">
        <v>24</v>
      </c>
      <c r="Q243" s="122" t="s">
        <v>412</v>
      </c>
    </row>
    <row r="244" spans="1:25" s="116" customFormat="1" x14ac:dyDescent="0.2">
      <c r="A244" s="153" t="s">
        <v>441</v>
      </c>
      <c r="B244" s="154"/>
      <c r="C244" s="154"/>
      <c r="D244" s="154"/>
      <c r="E244" s="154"/>
      <c r="F244" s="154"/>
      <c r="G244" s="154"/>
      <c r="H244" s="154"/>
      <c r="I244" s="154"/>
      <c r="J244" s="154"/>
      <c r="K244" s="154"/>
      <c r="L244" s="154"/>
      <c r="M244" s="154"/>
      <c r="N244" s="155"/>
      <c r="Y244" s="122" t="s">
        <v>441</v>
      </c>
    </row>
    <row r="245" spans="1:25" s="116" customFormat="1" x14ac:dyDescent="0.2">
      <c r="A245" s="156" t="s">
        <v>442</v>
      </c>
      <c r="B245" s="157" t="s">
        <v>443</v>
      </c>
      <c r="C245" s="158" t="s">
        <v>444</v>
      </c>
      <c r="D245" s="158"/>
      <c r="E245" s="158"/>
      <c r="F245" s="159" t="s">
        <v>302</v>
      </c>
      <c r="G245" s="159" t="s">
        <v>24</v>
      </c>
      <c r="H245" s="159" t="s">
        <v>24</v>
      </c>
      <c r="I245" s="159" t="s">
        <v>445</v>
      </c>
      <c r="J245" s="160" t="s">
        <v>24</v>
      </c>
      <c r="K245" s="159" t="s">
        <v>24</v>
      </c>
      <c r="L245" s="160" t="s">
        <v>24</v>
      </c>
      <c r="M245" s="161" t="s">
        <v>24</v>
      </c>
      <c r="N245" s="162" t="s">
        <v>24</v>
      </c>
      <c r="Q245" s="122" t="s">
        <v>444</v>
      </c>
    </row>
    <row r="246" spans="1:25" s="116" customFormat="1" x14ac:dyDescent="0.2">
      <c r="A246" s="200"/>
      <c r="B246" s="201"/>
      <c r="C246" s="121" t="s">
        <v>446</v>
      </c>
      <c r="D246" s="121"/>
      <c r="E246" s="121"/>
      <c r="F246" s="121"/>
      <c r="G246" s="121"/>
      <c r="H246" s="121"/>
      <c r="I246" s="121"/>
      <c r="J246" s="121"/>
      <c r="K246" s="121"/>
      <c r="L246" s="121"/>
      <c r="M246" s="121"/>
      <c r="N246" s="165"/>
      <c r="R246" s="122" t="s">
        <v>446</v>
      </c>
    </row>
    <row r="247" spans="1:25" s="116" customFormat="1" ht="22.5" x14ac:dyDescent="0.2">
      <c r="A247" s="163"/>
      <c r="B247" s="164" t="s">
        <v>242</v>
      </c>
      <c r="C247" s="121" t="s">
        <v>243</v>
      </c>
      <c r="D247" s="121"/>
      <c r="E247" s="121"/>
      <c r="F247" s="121"/>
      <c r="G247" s="121"/>
      <c r="H247" s="121"/>
      <c r="I247" s="121"/>
      <c r="J247" s="121"/>
      <c r="K247" s="121"/>
      <c r="L247" s="121"/>
      <c r="M247" s="121"/>
      <c r="N247" s="165"/>
      <c r="S247" s="122" t="s">
        <v>243</v>
      </c>
    </row>
    <row r="248" spans="1:25" s="116" customFormat="1" x14ac:dyDescent="0.2">
      <c r="A248" s="166"/>
      <c r="B248" s="164" t="s">
        <v>168</v>
      </c>
      <c r="C248" s="121" t="s">
        <v>175</v>
      </c>
      <c r="D248" s="121"/>
      <c r="E248" s="121"/>
      <c r="F248" s="167" t="s">
        <v>24</v>
      </c>
      <c r="G248" s="167" t="s">
        <v>24</v>
      </c>
      <c r="H248" s="167" t="s">
        <v>24</v>
      </c>
      <c r="I248" s="167" t="s">
        <v>24</v>
      </c>
      <c r="J248" s="168">
        <v>57.07</v>
      </c>
      <c r="K248" s="167" t="s">
        <v>244</v>
      </c>
      <c r="L248" s="168">
        <v>128.63999999999999</v>
      </c>
      <c r="M248" s="169" t="s">
        <v>24</v>
      </c>
      <c r="N248" s="170" t="s">
        <v>24</v>
      </c>
      <c r="T248" s="122" t="s">
        <v>175</v>
      </c>
    </row>
    <row r="249" spans="1:25" s="116" customFormat="1" x14ac:dyDescent="0.2">
      <c r="A249" s="166"/>
      <c r="B249" s="164" t="s">
        <v>172</v>
      </c>
      <c r="C249" s="121" t="s">
        <v>177</v>
      </c>
      <c r="D249" s="121"/>
      <c r="E249" s="121"/>
      <c r="F249" s="167" t="s">
        <v>24</v>
      </c>
      <c r="G249" s="167" t="s">
        <v>24</v>
      </c>
      <c r="H249" s="167" t="s">
        <v>24</v>
      </c>
      <c r="I249" s="167" t="s">
        <v>24</v>
      </c>
      <c r="J249" s="168">
        <v>87.45</v>
      </c>
      <c r="K249" s="167" t="s">
        <v>244</v>
      </c>
      <c r="L249" s="168">
        <v>197.11</v>
      </c>
      <c r="M249" s="169" t="s">
        <v>24</v>
      </c>
      <c r="N249" s="170" t="s">
        <v>24</v>
      </c>
      <c r="T249" s="122" t="s">
        <v>177</v>
      </c>
    </row>
    <row r="250" spans="1:25" s="116" customFormat="1" x14ac:dyDescent="0.2">
      <c r="A250" s="166"/>
      <c r="B250" s="164" t="s">
        <v>178</v>
      </c>
      <c r="C250" s="121" t="s">
        <v>179</v>
      </c>
      <c r="D250" s="121"/>
      <c r="E250" s="121"/>
      <c r="F250" s="167" t="s">
        <v>24</v>
      </c>
      <c r="G250" s="167" t="s">
        <v>24</v>
      </c>
      <c r="H250" s="167" t="s">
        <v>24</v>
      </c>
      <c r="I250" s="167" t="s">
        <v>24</v>
      </c>
      <c r="J250" s="168">
        <v>8.86</v>
      </c>
      <c r="K250" s="167" t="s">
        <v>244</v>
      </c>
      <c r="L250" s="168">
        <v>19.97</v>
      </c>
      <c r="M250" s="169" t="s">
        <v>24</v>
      </c>
      <c r="N250" s="170" t="s">
        <v>24</v>
      </c>
      <c r="T250" s="122" t="s">
        <v>179</v>
      </c>
    </row>
    <row r="251" spans="1:25" s="116" customFormat="1" x14ac:dyDescent="0.2">
      <c r="A251" s="166"/>
      <c r="B251" s="164" t="s">
        <v>180</v>
      </c>
      <c r="C251" s="121" t="s">
        <v>181</v>
      </c>
      <c r="D251" s="121"/>
      <c r="E251" s="121"/>
      <c r="F251" s="167" t="s">
        <v>24</v>
      </c>
      <c r="G251" s="167" t="s">
        <v>24</v>
      </c>
      <c r="H251" s="167" t="s">
        <v>24</v>
      </c>
      <c r="I251" s="167" t="s">
        <v>24</v>
      </c>
      <c r="J251" s="168">
        <v>0.54</v>
      </c>
      <c r="K251" s="167" t="s">
        <v>24</v>
      </c>
      <c r="L251" s="168">
        <v>1.06</v>
      </c>
      <c r="M251" s="169" t="s">
        <v>24</v>
      </c>
      <c r="N251" s="170" t="s">
        <v>24</v>
      </c>
      <c r="T251" s="122" t="s">
        <v>181</v>
      </c>
    </row>
    <row r="252" spans="1:25" s="116" customFormat="1" x14ac:dyDescent="0.2">
      <c r="A252" s="166"/>
      <c r="B252" s="164" t="s">
        <v>24</v>
      </c>
      <c r="C252" s="121" t="s">
        <v>183</v>
      </c>
      <c r="D252" s="121"/>
      <c r="E252" s="121"/>
      <c r="F252" s="167" t="s">
        <v>184</v>
      </c>
      <c r="G252" s="167" t="s">
        <v>447</v>
      </c>
      <c r="H252" s="167" t="s">
        <v>244</v>
      </c>
      <c r="I252" s="167" t="s">
        <v>448</v>
      </c>
      <c r="J252" s="168" t="s">
        <v>24</v>
      </c>
      <c r="K252" s="167" t="s">
        <v>24</v>
      </c>
      <c r="L252" s="168" t="s">
        <v>24</v>
      </c>
      <c r="M252" s="169" t="s">
        <v>24</v>
      </c>
      <c r="N252" s="170" t="s">
        <v>24</v>
      </c>
      <c r="U252" s="122" t="s">
        <v>183</v>
      </c>
    </row>
    <row r="253" spans="1:25" s="116" customFormat="1" x14ac:dyDescent="0.2">
      <c r="A253" s="166"/>
      <c r="B253" s="164" t="s">
        <v>24</v>
      </c>
      <c r="C253" s="121" t="s">
        <v>187</v>
      </c>
      <c r="D253" s="121"/>
      <c r="E253" s="121"/>
      <c r="F253" s="167" t="s">
        <v>184</v>
      </c>
      <c r="G253" s="167" t="s">
        <v>449</v>
      </c>
      <c r="H253" s="167" t="s">
        <v>244</v>
      </c>
      <c r="I253" s="167" t="s">
        <v>450</v>
      </c>
      <c r="J253" s="168" t="s">
        <v>24</v>
      </c>
      <c r="K253" s="167" t="s">
        <v>24</v>
      </c>
      <c r="L253" s="168" t="s">
        <v>24</v>
      </c>
      <c r="M253" s="169" t="s">
        <v>24</v>
      </c>
      <c r="N253" s="170" t="s">
        <v>24</v>
      </c>
      <c r="U253" s="122" t="s">
        <v>187</v>
      </c>
    </row>
    <row r="254" spans="1:25" s="116" customFormat="1" x14ac:dyDescent="0.2">
      <c r="A254" s="166"/>
      <c r="B254" s="164" t="s">
        <v>24</v>
      </c>
      <c r="C254" s="158" t="s">
        <v>190</v>
      </c>
      <c r="D254" s="158"/>
      <c r="E254" s="158"/>
      <c r="F254" s="159" t="s">
        <v>24</v>
      </c>
      <c r="G254" s="159" t="s">
        <v>24</v>
      </c>
      <c r="H254" s="159" t="s">
        <v>24</v>
      </c>
      <c r="I254" s="159" t="s">
        <v>24</v>
      </c>
      <c r="J254" s="160">
        <v>145.06</v>
      </c>
      <c r="K254" s="159" t="s">
        <v>24</v>
      </c>
      <c r="L254" s="160">
        <v>326.81</v>
      </c>
      <c r="M254" s="161" t="s">
        <v>24</v>
      </c>
      <c r="N254" s="162" t="s">
        <v>24</v>
      </c>
      <c r="V254" s="122" t="s">
        <v>190</v>
      </c>
    </row>
    <row r="255" spans="1:25" s="116" customFormat="1" x14ac:dyDescent="0.2">
      <c r="A255" s="166"/>
      <c r="B255" s="164" t="s">
        <v>24</v>
      </c>
      <c r="C255" s="121" t="s">
        <v>191</v>
      </c>
      <c r="D255" s="121"/>
      <c r="E255" s="121"/>
      <c r="F255" s="167" t="s">
        <v>24</v>
      </c>
      <c r="G255" s="167" t="s">
        <v>24</v>
      </c>
      <c r="H255" s="167" t="s">
        <v>24</v>
      </c>
      <c r="I255" s="167" t="s">
        <v>24</v>
      </c>
      <c r="J255" s="168" t="s">
        <v>24</v>
      </c>
      <c r="K255" s="167" t="s">
        <v>24</v>
      </c>
      <c r="L255" s="168">
        <v>148.61000000000001</v>
      </c>
      <c r="M255" s="169" t="s">
        <v>24</v>
      </c>
      <c r="N255" s="170" t="s">
        <v>24</v>
      </c>
      <c r="U255" s="122" t="s">
        <v>191</v>
      </c>
    </row>
    <row r="256" spans="1:25" s="116" customFormat="1" ht="33.75" x14ac:dyDescent="0.2">
      <c r="A256" s="166"/>
      <c r="B256" s="164" t="s">
        <v>309</v>
      </c>
      <c r="C256" s="121" t="s">
        <v>310</v>
      </c>
      <c r="D256" s="121"/>
      <c r="E256" s="121"/>
      <c r="F256" s="167" t="s">
        <v>194</v>
      </c>
      <c r="G256" s="167" t="s">
        <v>311</v>
      </c>
      <c r="H256" s="167" t="s">
        <v>24</v>
      </c>
      <c r="I256" s="167" t="s">
        <v>311</v>
      </c>
      <c r="J256" s="168" t="s">
        <v>24</v>
      </c>
      <c r="K256" s="167" t="s">
        <v>24</v>
      </c>
      <c r="L256" s="168">
        <v>166.44</v>
      </c>
      <c r="M256" s="169" t="s">
        <v>24</v>
      </c>
      <c r="N256" s="170" t="s">
        <v>24</v>
      </c>
      <c r="U256" s="122" t="s">
        <v>310</v>
      </c>
    </row>
    <row r="257" spans="1:23" s="116" customFormat="1" ht="33.75" x14ac:dyDescent="0.2">
      <c r="A257" s="166"/>
      <c r="B257" s="164" t="s">
        <v>312</v>
      </c>
      <c r="C257" s="121" t="s">
        <v>313</v>
      </c>
      <c r="D257" s="121"/>
      <c r="E257" s="121"/>
      <c r="F257" s="167" t="s">
        <v>194</v>
      </c>
      <c r="G257" s="167" t="s">
        <v>198</v>
      </c>
      <c r="H257" s="167" t="s">
        <v>24</v>
      </c>
      <c r="I257" s="167" t="s">
        <v>198</v>
      </c>
      <c r="J257" s="168" t="s">
        <v>24</v>
      </c>
      <c r="K257" s="167" t="s">
        <v>24</v>
      </c>
      <c r="L257" s="168">
        <v>96.6</v>
      </c>
      <c r="M257" s="169" t="s">
        <v>24</v>
      </c>
      <c r="N257" s="170" t="s">
        <v>24</v>
      </c>
      <c r="U257" s="122" t="s">
        <v>313</v>
      </c>
    </row>
    <row r="258" spans="1:23" s="116" customFormat="1" x14ac:dyDescent="0.2">
      <c r="A258" s="171"/>
      <c r="B258" s="172"/>
      <c r="C258" s="173" t="s">
        <v>199</v>
      </c>
      <c r="D258" s="173"/>
      <c r="E258" s="173"/>
      <c r="F258" s="174" t="s">
        <v>24</v>
      </c>
      <c r="G258" s="174" t="s">
        <v>24</v>
      </c>
      <c r="H258" s="174" t="s">
        <v>24</v>
      </c>
      <c r="I258" s="174" t="s">
        <v>24</v>
      </c>
      <c r="J258" s="175" t="s">
        <v>24</v>
      </c>
      <c r="K258" s="174" t="s">
        <v>24</v>
      </c>
      <c r="L258" s="175">
        <v>589.85</v>
      </c>
      <c r="M258" s="161" t="s">
        <v>24</v>
      </c>
      <c r="N258" s="176" t="s">
        <v>24</v>
      </c>
      <c r="W258" s="122" t="s">
        <v>199</v>
      </c>
    </row>
    <row r="259" spans="1:23" s="116" customFormat="1" ht="33.75" x14ac:dyDescent="0.2">
      <c r="A259" s="156" t="s">
        <v>266</v>
      </c>
      <c r="B259" s="157" t="s">
        <v>451</v>
      </c>
      <c r="C259" s="158" t="s">
        <v>452</v>
      </c>
      <c r="D259" s="158"/>
      <c r="E259" s="158"/>
      <c r="F259" s="159" t="s">
        <v>239</v>
      </c>
      <c r="G259" s="159" t="s">
        <v>24</v>
      </c>
      <c r="H259" s="159" t="s">
        <v>24</v>
      </c>
      <c r="I259" s="159" t="s">
        <v>453</v>
      </c>
      <c r="J259" s="160">
        <v>70.900000000000006</v>
      </c>
      <c r="K259" s="159" t="s">
        <v>24</v>
      </c>
      <c r="L259" s="160">
        <v>708.72</v>
      </c>
      <c r="M259" s="161" t="s">
        <v>24</v>
      </c>
      <c r="N259" s="162" t="s">
        <v>24</v>
      </c>
      <c r="Q259" s="122" t="s">
        <v>452</v>
      </c>
    </row>
    <row r="260" spans="1:23" s="116" customFormat="1" ht="45" x14ac:dyDescent="0.2">
      <c r="A260" s="156" t="s">
        <v>454</v>
      </c>
      <c r="B260" s="157" t="s">
        <v>455</v>
      </c>
      <c r="C260" s="158" t="s">
        <v>456</v>
      </c>
      <c r="D260" s="158"/>
      <c r="E260" s="158"/>
      <c r="F260" s="159" t="s">
        <v>457</v>
      </c>
      <c r="G260" s="159" t="s">
        <v>24</v>
      </c>
      <c r="H260" s="159" t="s">
        <v>24</v>
      </c>
      <c r="I260" s="159" t="s">
        <v>458</v>
      </c>
      <c r="J260" s="160" t="s">
        <v>24</v>
      </c>
      <c r="K260" s="159" t="s">
        <v>24</v>
      </c>
      <c r="L260" s="160" t="s">
        <v>24</v>
      </c>
      <c r="M260" s="161" t="s">
        <v>24</v>
      </c>
      <c r="N260" s="162" t="s">
        <v>24</v>
      </c>
      <c r="Q260" s="122" t="s">
        <v>456</v>
      </c>
    </row>
    <row r="261" spans="1:23" s="116" customFormat="1" x14ac:dyDescent="0.2">
      <c r="A261" s="200"/>
      <c r="B261" s="201"/>
      <c r="C261" s="121" t="s">
        <v>459</v>
      </c>
      <c r="D261" s="121"/>
      <c r="E261" s="121"/>
      <c r="F261" s="121"/>
      <c r="G261" s="121"/>
      <c r="H261" s="121"/>
      <c r="I261" s="121"/>
      <c r="J261" s="121"/>
      <c r="K261" s="121"/>
      <c r="L261" s="121"/>
      <c r="M261" s="121"/>
      <c r="N261" s="165"/>
      <c r="R261" s="122" t="s">
        <v>459</v>
      </c>
    </row>
    <row r="262" spans="1:23" s="116" customFormat="1" ht="22.5" x14ac:dyDescent="0.2">
      <c r="A262" s="163"/>
      <c r="B262" s="164" t="s">
        <v>242</v>
      </c>
      <c r="C262" s="121" t="s">
        <v>243</v>
      </c>
      <c r="D262" s="121"/>
      <c r="E262" s="121"/>
      <c r="F262" s="121"/>
      <c r="G262" s="121"/>
      <c r="H262" s="121"/>
      <c r="I262" s="121"/>
      <c r="J262" s="121"/>
      <c r="K262" s="121"/>
      <c r="L262" s="121"/>
      <c r="M262" s="121"/>
      <c r="N262" s="165"/>
      <c r="S262" s="122" t="s">
        <v>243</v>
      </c>
    </row>
    <row r="263" spans="1:23" s="116" customFormat="1" x14ac:dyDescent="0.2">
      <c r="A263" s="166"/>
      <c r="B263" s="164" t="s">
        <v>168</v>
      </c>
      <c r="C263" s="121" t="s">
        <v>175</v>
      </c>
      <c r="D263" s="121"/>
      <c r="E263" s="121"/>
      <c r="F263" s="167" t="s">
        <v>24</v>
      </c>
      <c r="G263" s="167" t="s">
        <v>24</v>
      </c>
      <c r="H263" s="167" t="s">
        <v>24</v>
      </c>
      <c r="I263" s="167" t="s">
        <v>24</v>
      </c>
      <c r="J263" s="168">
        <v>205.15</v>
      </c>
      <c r="K263" s="167" t="s">
        <v>244</v>
      </c>
      <c r="L263" s="168">
        <v>0.46</v>
      </c>
      <c r="M263" s="169" t="s">
        <v>24</v>
      </c>
      <c r="N263" s="170" t="s">
        <v>24</v>
      </c>
      <c r="T263" s="122" t="s">
        <v>175</v>
      </c>
    </row>
    <row r="264" spans="1:23" s="116" customFormat="1" x14ac:dyDescent="0.2">
      <c r="A264" s="166"/>
      <c r="B264" s="164" t="s">
        <v>172</v>
      </c>
      <c r="C264" s="121" t="s">
        <v>177</v>
      </c>
      <c r="D264" s="121"/>
      <c r="E264" s="121"/>
      <c r="F264" s="167" t="s">
        <v>24</v>
      </c>
      <c r="G264" s="167" t="s">
        <v>24</v>
      </c>
      <c r="H264" s="167" t="s">
        <v>24</v>
      </c>
      <c r="I264" s="167" t="s">
        <v>24</v>
      </c>
      <c r="J264" s="168">
        <v>1482.23</v>
      </c>
      <c r="K264" s="167" t="s">
        <v>244</v>
      </c>
      <c r="L264" s="168">
        <v>3.34</v>
      </c>
      <c r="M264" s="169" t="s">
        <v>24</v>
      </c>
      <c r="N264" s="170" t="s">
        <v>24</v>
      </c>
      <c r="T264" s="122" t="s">
        <v>177</v>
      </c>
    </row>
    <row r="265" spans="1:23" s="116" customFormat="1" x14ac:dyDescent="0.2">
      <c r="A265" s="166"/>
      <c r="B265" s="164" t="s">
        <v>178</v>
      </c>
      <c r="C265" s="121" t="s">
        <v>179</v>
      </c>
      <c r="D265" s="121"/>
      <c r="E265" s="121"/>
      <c r="F265" s="167" t="s">
        <v>24</v>
      </c>
      <c r="G265" s="167" t="s">
        <v>24</v>
      </c>
      <c r="H265" s="167" t="s">
        <v>24</v>
      </c>
      <c r="I265" s="167" t="s">
        <v>24</v>
      </c>
      <c r="J265" s="168">
        <v>88.56</v>
      </c>
      <c r="K265" s="167" t="s">
        <v>244</v>
      </c>
      <c r="L265" s="168">
        <v>0.2</v>
      </c>
      <c r="M265" s="169" t="s">
        <v>24</v>
      </c>
      <c r="N265" s="170" t="s">
        <v>24</v>
      </c>
      <c r="T265" s="122" t="s">
        <v>179</v>
      </c>
    </row>
    <row r="266" spans="1:23" s="116" customFormat="1" x14ac:dyDescent="0.2">
      <c r="A266" s="166"/>
      <c r="B266" s="164" t="s">
        <v>180</v>
      </c>
      <c r="C266" s="121" t="s">
        <v>181</v>
      </c>
      <c r="D266" s="121"/>
      <c r="E266" s="121"/>
      <c r="F266" s="167" t="s">
        <v>24</v>
      </c>
      <c r="G266" s="167" t="s">
        <v>24</v>
      </c>
      <c r="H266" s="167" t="s">
        <v>24</v>
      </c>
      <c r="I266" s="167" t="s">
        <v>24</v>
      </c>
      <c r="J266" s="168">
        <v>22.38</v>
      </c>
      <c r="K266" s="167" t="s">
        <v>24</v>
      </c>
      <c r="L266" s="168">
        <v>0.04</v>
      </c>
      <c r="M266" s="169" t="s">
        <v>24</v>
      </c>
      <c r="N266" s="170" t="s">
        <v>24</v>
      </c>
      <c r="T266" s="122" t="s">
        <v>181</v>
      </c>
    </row>
    <row r="267" spans="1:23" s="116" customFormat="1" x14ac:dyDescent="0.2">
      <c r="A267" s="166"/>
      <c r="B267" s="164" t="s">
        <v>24</v>
      </c>
      <c r="C267" s="121" t="s">
        <v>183</v>
      </c>
      <c r="D267" s="121"/>
      <c r="E267" s="121"/>
      <c r="F267" s="167" t="s">
        <v>184</v>
      </c>
      <c r="G267" s="167" t="s">
        <v>460</v>
      </c>
      <c r="H267" s="167" t="s">
        <v>244</v>
      </c>
      <c r="I267" s="167" t="s">
        <v>461</v>
      </c>
      <c r="J267" s="168" t="s">
        <v>24</v>
      </c>
      <c r="K267" s="167" t="s">
        <v>24</v>
      </c>
      <c r="L267" s="168" t="s">
        <v>24</v>
      </c>
      <c r="M267" s="169" t="s">
        <v>24</v>
      </c>
      <c r="N267" s="170" t="s">
        <v>24</v>
      </c>
      <c r="U267" s="122" t="s">
        <v>183</v>
      </c>
    </row>
    <row r="268" spans="1:23" s="116" customFormat="1" x14ac:dyDescent="0.2">
      <c r="A268" s="166"/>
      <c r="B268" s="164" t="s">
        <v>24</v>
      </c>
      <c r="C268" s="121" t="s">
        <v>187</v>
      </c>
      <c r="D268" s="121"/>
      <c r="E268" s="121"/>
      <c r="F268" s="167" t="s">
        <v>184</v>
      </c>
      <c r="G268" s="167" t="s">
        <v>462</v>
      </c>
      <c r="H268" s="167" t="s">
        <v>244</v>
      </c>
      <c r="I268" s="167" t="s">
        <v>463</v>
      </c>
      <c r="J268" s="168" t="s">
        <v>24</v>
      </c>
      <c r="K268" s="167" t="s">
        <v>24</v>
      </c>
      <c r="L268" s="168" t="s">
        <v>24</v>
      </c>
      <c r="M268" s="169" t="s">
        <v>24</v>
      </c>
      <c r="N268" s="170" t="s">
        <v>24</v>
      </c>
      <c r="U268" s="122" t="s">
        <v>187</v>
      </c>
    </row>
    <row r="269" spans="1:23" s="116" customFormat="1" x14ac:dyDescent="0.2">
      <c r="A269" s="166"/>
      <c r="B269" s="164" t="s">
        <v>24</v>
      </c>
      <c r="C269" s="158" t="s">
        <v>190</v>
      </c>
      <c r="D269" s="158"/>
      <c r="E269" s="158"/>
      <c r="F269" s="159" t="s">
        <v>24</v>
      </c>
      <c r="G269" s="159" t="s">
        <v>24</v>
      </c>
      <c r="H269" s="159" t="s">
        <v>24</v>
      </c>
      <c r="I269" s="159" t="s">
        <v>24</v>
      </c>
      <c r="J269" s="160">
        <v>1709.76</v>
      </c>
      <c r="K269" s="159" t="s">
        <v>24</v>
      </c>
      <c r="L269" s="160">
        <v>3.84</v>
      </c>
      <c r="M269" s="161" t="s">
        <v>24</v>
      </c>
      <c r="N269" s="162" t="s">
        <v>24</v>
      </c>
      <c r="V269" s="122" t="s">
        <v>190</v>
      </c>
    </row>
    <row r="270" spans="1:23" s="116" customFormat="1" x14ac:dyDescent="0.2">
      <c r="A270" s="166"/>
      <c r="B270" s="164" t="s">
        <v>24</v>
      </c>
      <c r="C270" s="121" t="s">
        <v>191</v>
      </c>
      <c r="D270" s="121"/>
      <c r="E270" s="121"/>
      <c r="F270" s="167" t="s">
        <v>24</v>
      </c>
      <c r="G270" s="167" t="s">
        <v>24</v>
      </c>
      <c r="H270" s="167" t="s">
        <v>24</v>
      </c>
      <c r="I270" s="167" t="s">
        <v>24</v>
      </c>
      <c r="J270" s="168" t="s">
        <v>24</v>
      </c>
      <c r="K270" s="167" t="s">
        <v>24</v>
      </c>
      <c r="L270" s="168">
        <v>0.66</v>
      </c>
      <c r="M270" s="169" t="s">
        <v>24</v>
      </c>
      <c r="N270" s="170" t="s">
        <v>24</v>
      </c>
      <c r="U270" s="122" t="s">
        <v>191</v>
      </c>
    </row>
    <row r="271" spans="1:23" s="116" customFormat="1" ht="33.75" x14ac:dyDescent="0.2">
      <c r="A271" s="166"/>
      <c r="B271" s="164" t="s">
        <v>464</v>
      </c>
      <c r="C271" s="121" t="s">
        <v>465</v>
      </c>
      <c r="D271" s="121"/>
      <c r="E271" s="121"/>
      <c r="F271" s="167" t="s">
        <v>194</v>
      </c>
      <c r="G271" s="167" t="s">
        <v>466</v>
      </c>
      <c r="H271" s="167" t="s">
        <v>24</v>
      </c>
      <c r="I271" s="167" t="s">
        <v>466</v>
      </c>
      <c r="J271" s="168" t="s">
        <v>24</v>
      </c>
      <c r="K271" s="167" t="s">
        <v>24</v>
      </c>
      <c r="L271" s="168">
        <v>0.83</v>
      </c>
      <c r="M271" s="169" t="s">
        <v>24</v>
      </c>
      <c r="N271" s="170" t="s">
        <v>24</v>
      </c>
      <c r="U271" s="122" t="s">
        <v>465</v>
      </c>
    </row>
    <row r="272" spans="1:23" s="116" customFormat="1" ht="33.75" x14ac:dyDescent="0.2">
      <c r="A272" s="166"/>
      <c r="B272" s="164" t="s">
        <v>467</v>
      </c>
      <c r="C272" s="121" t="s">
        <v>468</v>
      </c>
      <c r="D272" s="121"/>
      <c r="E272" s="121"/>
      <c r="F272" s="167" t="s">
        <v>194</v>
      </c>
      <c r="G272" s="167" t="s">
        <v>195</v>
      </c>
      <c r="H272" s="167" t="s">
        <v>24</v>
      </c>
      <c r="I272" s="167" t="s">
        <v>195</v>
      </c>
      <c r="J272" s="168" t="s">
        <v>24</v>
      </c>
      <c r="K272" s="167" t="s">
        <v>24</v>
      </c>
      <c r="L272" s="168">
        <v>0.63</v>
      </c>
      <c r="M272" s="169" t="s">
        <v>24</v>
      </c>
      <c r="N272" s="170" t="s">
        <v>24</v>
      </c>
      <c r="U272" s="122" t="s">
        <v>468</v>
      </c>
    </row>
    <row r="273" spans="1:23" s="116" customFormat="1" x14ac:dyDescent="0.2">
      <c r="A273" s="171"/>
      <c r="B273" s="172"/>
      <c r="C273" s="173" t="s">
        <v>199</v>
      </c>
      <c r="D273" s="173"/>
      <c r="E273" s="173"/>
      <c r="F273" s="174" t="s">
        <v>24</v>
      </c>
      <c r="G273" s="174" t="s">
        <v>24</v>
      </c>
      <c r="H273" s="174" t="s">
        <v>24</v>
      </c>
      <c r="I273" s="174" t="s">
        <v>24</v>
      </c>
      <c r="J273" s="175" t="s">
        <v>24</v>
      </c>
      <c r="K273" s="174" t="s">
        <v>24</v>
      </c>
      <c r="L273" s="175">
        <v>5.3</v>
      </c>
      <c r="M273" s="161" t="s">
        <v>24</v>
      </c>
      <c r="N273" s="176" t="s">
        <v>24</v>
      </c>
      <c r="W273" s="122" t="s">
        <v>199</v>
      </c>
    </row>
    <row r="274" spans="1:23" s="116" customFormat="1" x14ac:dyDescent="0.2">
      <c r="A274" s="156" t="s">
        <v>469</v>
      </c>
      <c r="B274" s="157" t="s">
        <v>470</v>
      </c>
      <c r="C274" s="158" t="s">
        <v>471</v>
      </c>
      <c r="D274" s="158"/>
      <c r="E274" s="158"/>
      <c r="F274" s="159" t="s">
        <v>358</v>
      </c>
      <c r="G274" s="159" t="s">
        <v>24</v>
      </c>
      <c r="H274" s="159" t="s">
        <v>24</v>
      </c>
      <c r="I274" s="159" t="s">
        <v>472</v>
      </c>
      <c r="J274" s="160">
        <v>330.2</v>
      </c>
      <c r="K274" s="159" t="s">
        <v>24</v>
      </c>
      <c r="L274" s="160">
        <v>12.94</v>
      </c>
      <c r="M274" s="161" t="s">
        <v>24</v>
      </c>
      <c r="N274" s="162" t="s">
        <v>24</v>
      </c>
      <c r="Q274" s="122" t="s">
        <v>471</v>
      </c>
    </row>
    <row r="275" spans="1:23" s="116" customFormat="1" x14ac:dyDescent="0.2">
      <c r="A275" s="156" t="s">
        <v>473</v>
      </c>
      <c r="B275" s="157" t="s">
        <v>474</v>
      </c>
      <c r="C275" s="158" t="s">
        <v>475</v>
      </c>
      <c r="D275" s="158"/>
      <c r="E275" s="158"/>
      <c r="F275" s="159" t="s">
        <v>358</v>
      </c>
      <c r="G275" s="159" t="s">
        <v>24</v>
      </c>
      <c r="H275" s="159" t="s">
        <v>24</v>
      </c>
      <c r="I275" s="159" t="s">
        <v>476</v>
      </c>
      <c r="J275" s="160">
        <v>1946.91</v>
      </c>
      <c r="K275" s="159" t="s">
        <v>24</v>
      </c>
      <c r="L275" s="160">
        <v>2.73</v>
      </c>
      <c r="M275" s="161" t="s">
        <v>24</v>
      </c>
      <c r="N275" s="162" t="s">
        <v>24</v>
      </c>
      <c r="Q275" s="122" t="s">
        <v>475</v>
      </c>
    </row>
    <row r="276" spans="1:23" s="116" customFormat="1" x14ac:dyDescent="0.2">
      <c r="A276" s="156" t="s">
        <v>252</v>
      </c>
      <c r="B276" s="157" t="s">
        <v>324</v>
      </c>
      <c r="C276" s="158" t="s">
        <v>325</v>
      </c>
      <c r="D276" s="158"/>
      <c r="E276" s="158"/>
      <c r="F276" s="159" t="s">
        <v>256</v>
      </c>
      <c r="G276" s="159" t="s">
        <v>24</v>
      </c>
      <c r="H276" s="159" t="s">
        <v>24</v>
      </c>
      <c r="I276" s="159" t="s">
        <v>477</v>
      </c>
      <c r="J276" s="160" t="s">
        <v>24</v>
      </c>
      <c r="K276" s="159" t="s">
        <v>24</v>
      </c>
      <c r="L276" s="160" t="s">
        <v>24</v>
      </c>
      <c r="M276" s="161" t="s">
        <v>24</v>
      </c>
      <c r="N276" s="162" t="s">
        <v>24</v>
      </c>
      <c r="Q276" s="122" t="s">
        <v>325</v>
      </c>
    </row>
    <row r="277" spans="1:23" s="116" customFormat="1" x14ac:dyDescent="0.2">
      <c r="A277" s="200"/>
      <c r="B277" s="201"/>
      <c r="C277" s="121" t="s">
        <v>478</v>
      </c>
      <c r="D277" s="121"/>
      <c r="E277" s="121"/>
      <c r="F277" s="121"/>
      <c r="G277" s="121"/>
      <c r="H277" s="121"/>
      <c r="I277" s="121"/>
      <c r="J277" s="121"/>
      <c r="K277" s="121"/>
      <c r="L277" s="121"/>
      <c r="M277" s="121"/>
      <c r="N277" s="165"/>
      <c r="R277" s="122" t="s">
        <v>478</v>
      </c>
    </row>
    <row r="278" spans="1:23" s="116" customFormat="1" ht="22.5" x14ac:dyDescent="0.2">
      <c r="A278" s="163"/>
      <c r="B278" s="164" t="s">
        <v>242</v>
      </c>
      <c r="C278" s="121" t="s">
        <v>243</v>
      </c>
      <c r="D278" s="121"/>
      <c r="E278" s="121"/>
      <c r="F278" s="121"/>
      <c r="G278" s="121"/>
      <c r="H278" s="121"/>
      <c r="I278" s="121"/>
      <c r="J278" s="121"/>
      <c r="K278" s="121"/>
      <c r="L278" s="121"/>
      <c r="M278" s="121"/>
      <c r="N278" s="165"/>
      <c r="S278" s="122" t="s">
        <v>243</v>
      </c>
    </row>
    <row r="279" spans="1:23" s="116" customFormat="1" x14ac:dyDescent="0.2">
      <c r="A279" s="166"/>
      <c r="B279" s="164" t="s">
        <v>168</v>
      </c>
      <c r="C279" s="121" t="s">
        <v>175</v>
      </c>
      <c r="D279" s="121"/>
      <c r="E279" s="121"/>
      <c r="F279" s="167" t="s">
        <v>24</v>
      </c>
      <c r="G279" s="167" t="s">
        <v>24</v>
      </c>
      <c r="H279" s="167" t="s">
        <v>24</v>
      </c>
      <c r="I279" s="167" t="s">
        <v>24</v>
      </c>
      <c r="J279" s="168">
        <v>1053</v>
      </c>
      <c r="K279" s="167" t="s">
        <v>244</v>
      </c>
      <c r="L279" s="168">
        <v>69.75</v>
      </c>
      <c r="M279" s="169" t="s">
        <v>24</v>
      </c>
      <c r="N279" s="170" t="s">
        <v>24</v>
      </c>
      <c r="T279" s="122" t="s">
        <v>175</v>
      </c>
    </row>
    <row r="280" spans="1:23" s="116" customFormat="1" x14ac:dyDescent="0.2">
      <c r="A280" s="166"/>
      <c r="B280" s="164" t="s">
        <v>172</v>
      </c>
      <c r="C280" s="121" t="s">
        <v>177</v>
      </c>
      <c r="D280" s="121"/>
      <c r="E280" s="121"/>
      <c r="F280" s="167" t="s">
        <v>24</v>
      </c>
      <c r="G280" s="167" t="s">
        <v>24</v>
      </c>
      <c r="H280" s="167" t="s">
        <v>24</v>
      </c>
      <c r="I280" s="167" t="s">
        <v>24</v>
      </c>
      <c r="J280" s="168">
        <v>1566.06</v>
      </c>
      <c r="K280" s="167" t="s">
        <v>244</v>
      </c>
      <c r="L280" s="168">
        <v>103.74</v>
      </c>
      <c r="M280" s="169" t="s">
        <v>24</v>
      </c>
      <c r="N280" s="170" t="s">
        <v>24</v>
      </c>
      <c r="T280" s="122" t="s">
        <v>177</v>
      </c>
    </row>
    <row r="281" spans="1:23" s="116" customFormat="1" x14ac:dyDescent="0.2">
      <c r="A281" s="166"/>
      <c r="B281" s="164" t="s">
        <v>178</v>
      </c>
      <c r="C281" s="121" t="s">
        <v>179</v>
      </c>
      <c r="D281" s="121"/>
      <c r="E281" s="121"/>
      <c r="F281" s="167" t="s">
        <v>24</v>
      </c>
      <c r="G281" s="167" t="s">
        <v>24</v>
      </c>
      <c r="H281" s="167" t="s">
        <v>24</v>
      </c>
      <c r="I281" s="167" t="s">
        <v>24</v>
      </c>
      <c r="J281" s="168">
        <v>244.39</v>
      </c>
      <c r="K281" s="167" t="s">
        <v>244</v>
      </c>
      <c r="L281" s="168">
        <v>16.190000000000001</v>
      </c>
      <c r="M281" s="169" t="s">
        <v>24</v>
      </c>
      <c r="N281" s="170" t="s">
        <v>24</v>
      </c>
      <c r="T281" s="122" t="s">
        <v>179</v>
      </c>
    </row>
    <row r="282" spans="1:23" s="116" customFormat="1" x14ac:dyDescent="0.2">
      <c r="A282" s="166"/>
      <c r="B282" s="164" t="s">
        <v>180</v>
      </c>
      <c r="C282" s="121" t="s">
        <v>181</v>
      </c>
      <c r="D282" s="121"/>
      <c r="E282" s="121"/>
      <c r="F282" s="167" t="s">
        <v>24</v>
      </c>
      <c r="G282" s="167" t="s">
        <v>24</v>
      </c>
      <c r="H282" s="167" t="s">
        <v>24</v>
      </c>
      <c r="I282" s="167" t="s">
        <v>24</v>
      </c>
      <c r="J282" s="168">
        <v>909.27</v>
      </c>
      <c r="K282" s="167" t="s">
        <v>24</v>
      </c>
      <c r="L282" s="168">
        <v>52.37</v>
      </c>
      <c r="M282" s="169" t="s">
        <v>24</v>
      </c>
      <c r="N282" s="170" t="s">
        <v>24</v>
      </c>
      <c r="T282" s="122" t="s">
        <v>181</v>
      </c>
    </row>
    <row r="283" spans="1:23" s="116" customFormat="1" x14ac:dyDescent="0.2">
      <c r="A283" s="166"/>
      <c r="B283" s="164" t="s">
        <v>24</v>
      </c>
      <c r="C283" s="121" t="s">
        <v>183</v>
      </c>
      <c r="D283" s="121"/>
      <c r="E283" s="121"/>
      <c r="F283" s="167" t="s">
        <v>184</v>
      </c>
      <c r="G283" s="167" t="s">
        <v>328</v>
      </c>
      <c r="H283" s="167" t="s">
        <v>244</v>
      </c>
      <c r="I283" s="167" t="s">
        <v>479</v>
      </c>
      <c r="J283" s="168" t="s">
        <v>24</v>
      </c>
      <c r="K283" s="167" t="s">
        <v>24</v>
      </c>
      <c r="L283" s="168" t="s">
        <v>24</v>
      </c>
      <c r="M283" s="169" t="s">
        <v>24</v>
      </c>
      <c r="N283" s="170" t="s">
        <v>24</v>
      </c>
      <c r="U283" s="122" t="s">
        <v>183</v>
      </c>
    </row>
    <row r="284" spans="1:23" s="116" customFormat="1" x14ac:dyDescent="0.2">
      <c r="A284" s="166"/>
      <c r="B284" s="164" t="s">
        <v>24</v>
      </c>
      <c r="C284" s="121" t="s">
        <v>187</v>
      </c>
      <c r="D284" s="121"/>
      <c r="E284" s="121"/>
      <c r="F284" s="167" t="s">
        <v>184</v>
      </c>
      <c r="G284" s="167" t="s">
        <v>330</v>
      </c>
      <c r="H284" s="167" t="s">
        <v>244</v>
      </c>
      <c r="I284" s="167" t="s">
        <v>480</v>
      </c>
      <c r="J284" s="168" t="s">
        <v>24</v>
      </c>
      <c r="K284" s="167" t="s">
        <v>24</v>
      </c>
      <c r="L284" s="168" t="s">
        <v>24</v>
      </c>
      <c r="M284" s="169" t="s">
        <v>24</v>
      </c>
      <c r="N284" s="170" t="s">
        <v>24</v>
      </c>
      <c r="U284" s="122" t="s">
        <v>187</v>
      </c>
    </row>
    <row r="285" spans="1:23" s="116" customFormat="1" x14ac:dyDescent="0.2">
      <c r="A285" s="166"/>
      <c r="B285" s="164" t="s">
        <v>24</v>
      </c>
      <c r="C285" s="158" t="s">
        <v>190</v>
      </c>
      <c r="D285" s="158"/>
      <c r="E285" s="158"/>
      <c r="F285" s="159" t="s">
        <v>24</v>
      </c>
      <c r="G285" s="159" t="s">
        <v>24</v>
      </c>
      <c r="H285" s="159" t="s">
        <v>24</v>
      </c>
      <c r="I285" s="159" t="s">
        <v>24</v>
      </c>
      <c r="J285" s="160">
        <v>3528.33</v>
      </c>
      <c r="K285" s="159" t="s">
        <v>24</v>
      </c>
      <c r="L285" s="160">
        <v>225.86</v>
      </c>
      <c r="M285" s="161" t="s">
        <v>24</v>
      </c>
      <c r="N285" s="162" t="s">
        <v>24</v>
      </c>
      <c r="V285" s="122" t="s">
        <v>190</v>
      </c>
    </row>
    <row r="286" spans="1:23" s="116" customFormat="1" x14ac:dyDescent="0.2">
      <c r="A286" s="166"/>
      <c r="B286" s="164" t="s">
        <v>24</v>
      </c>
      <c r="C286" s="121" t="s">
        <v>191</v>
      </c>
      <c r="D286" s="121"/>
      <c r="E286" s="121"/>
      <c r="F286" s="167" t="s">
        <v>24</v>
      </c>
      <c r="G286" s="167" t="s">
        <v>24</v>
      </c>
      <c r="H286" s="167" t="s">
        <v>24</v>
      </c>
      <c r="I286" s="167" t="s">
        <v>24</v>
      </c>
      <c r="J286" s="168" t="s">
        <v>24</v>
      </c>
      <c r="K286" s="167" t="s">
        <v>24</v>
      </c>
      <c r="L286" s="168">
        <v>85.94</v>
      </c>
      <c r="M286" s="169" t="s">
        <v>24</v>
      </c>
      <c r="N286" s="170" t="s">
        <v>24</v>
      </c>
      <c r="U286" s="122" t="s">
        <v>191</v>
      </c>
    </row>
    <row r="287" spans="1:23" s="116" customFormat="1" ht="33.75" x14ac:dyDescent="0.2">
      <c r="A287" s="166"/>
      <c r="B287" s="164" t="s">
        <v>332</v>
      </c>
      <c r="C287" s="121" t="s">
        <v>333</v>
      </c>
      <c r="D287" s="121"/>
      <c r="E287" s="121"/>
      <c r="F287" s="167" t="s">
        <v>194</v>
      </c>
      <c r="G287" s="167" t="s">
        <v>334</v>
      </c>
      <c r="H287" s="167" t="s">
        <v>24</v>
      </c>
      <c r="I287" s="167" t="s">
        <v>334</v>
      </c>
      <c r="J287" s="168" t="s">
        <v>24</v>
      </c>
      <c r="K287" s="167" t="s">
        <v>24</v>
      </c>
      <c r="L287" s="168">
        <v>87.66</v>
      </c>
      <c r="M287" s="169" t="s">
        <v>24</v>
      </c>
      <c r="N287" s="170" t="s">
        <v>24</v>
      </c>
      <c r="U287" s="122" t="s">
        <v>333</v>
      </c>
    </row>
    <row r="288" spans="1:23" s="116" customFormat="1" ht="33.75" x14ac:dyDescent="0.2">
      <c r="A288" s="166"/>
      <c r="B288" s="164" t="s">
        <v>335</v>
      </c>
      <c r="C288" s="121" t="s">
        <v>336</v>
      </c>
      <c r="D288" s="121"/>
      <c r="E288" s="121"/>
      <c r="F288" s="167" t="s">
        <v>194</v>
      </c>
      <c r="G288" s="167" t="s">
        <v>337</v>
      </c>
      <c r="H288" s="167" t="s">
        <v>24</v>
      </c>
      <c r="I288" s="167" t="s">
        <v>337</v>
      </c>
      <c r="J288" s="168" t="s">
        <v>24</v>
      </c>
      <c r="K288" s="167" t="s">
        <v>24</v>
      </c>
      <c r="L288" s="168">
        <v>49.85</v>
      </c>
      <c r="M288" s="169" t="s">
        <v>24</v>
      </c>
      <c r="N288" s="170" t="s">
        <v>24</v>
      </c>
      <c r="U288" s="122" t="s">
        <v>336</v>
      </c>
    </row>
    <row r="289" spans="1:23" s="116" customFormat="1" x14ac:dyDescent="0.2">
      <c r="A289" s="171"/>
      <c r="B289" s="172"/>
      <c r="C289" s="173" t="s">
        <v>199</v>
      </c>
      <c r="D289" s="173"/>
      <c r="E289" s="173"/>
      <c r="F289" s="174" t="s">
        <v>24</v>
      </c>
      <c r="G289" s="174" t="s">
        <v>24</v>
      </c>
      <c r="H289" s="174" t="s">
        <v>24</v>
      </c>
      <c r="I289" s="174" t="s">
        <v>24</v>
      </c>
      <c r="J289" s="175" t="s">
        <v>24</v>
      </c>
      <c r="K289" s="174" t="s">
        <v>24</v>
      </c>
      <c r="L289" s="175">
        <v>363.37</v>
      </c>
      <c r="M289" s="161" t="s">
        <v>24</v>
      </c>
      <c r="N289" s="176" t="s">
        <v>24</v>
      </c>
      <c r="W289" s="122" t="s">
        <v>199</v>
      </c>
    </row>
    <row r="290" spans="1:23" s="116" customFormat="1" ht="22.5" x14ac:dyDescent="0.2">
      <c r="A290" s="156" t="s">
        <v>481</v>
      </c>
      <c r="B290" s="157" t="s">
        <v>482</v>
      </c>
      <c r="C290" s="158" t="s">
        <v>483</v>
      </c>
      <c r="D290" s="158"/>
      <c r="E290" s="158"/>
      <c r="F290" s="159" t="s">
        <v>239</v>
      </c>
      <c r="G290" s="159" t="s">
        <v>24</v>
      </c>
      <c r="H290" s="159" t="s">
        <v>24</v>
      </c>
      <c r="I290" s="159" t="s">
        <v>484</v>
      </c>
      <c r="J290" s="160">
        <v>665</v>
      </c>
      <c r="K290" s="159" t="s">
        <v>24</v>
      </c>
      <c r="L290" s="160">
        <v>3906.88</v>
      </c>
      <c r="M290" s="161" t="s">
        <v>24</v>
      </c>
      <c r="N290" s="162" t="s">
        <v>24</v>
      </c>
      <c r="Q290" s="122" t="s">
        <v>483</v>
      </c>
    </row>
    <row r="291" spans="1:23" s="116" customFormat="1" ht="22.5" x14ac:dyDescent="0.2">
      <c r="A291" s="156" t="s">
        <v>485</v>
      </c>
      <c r="B291" s="157" t="s">
        <v>486</v>
      </c>
      <c r="C291" s="158" t="s">
        <v>487</v>
      </c>
      <c r="D291" s="158"/>
      <c r="E291" s="158"/>
      <c r="F291" s="159" t="s">
        <v>302</v>
      </c>
      <c r="G291" s="159" t="s">
        <v>24</v>
      </c>
      <c r="H291" s="159" t="s">
        <v>24</v>
      </c>
      <c r="I291" s="159" t="s">
        <v>488</v>
      </c>
      <c r="J291" s="160" t="s">
        <v>24</v>
      </c>
      <c r="K291" s="159" t="s">
        <v>24</v>
      </c>
      <c r="L291" s="160" t="s">
        <v>24</v>
      </c>
      <c r="M291" s="161" t="s">
        <v>24</v>
      </c>
      <c r="N291" s="162" t="s">
        <v>24</v>
      </c>
      <c r="Q291" s="122" t="s">
        <v>487</v>
      </c>
    </row>
    <row r="292" spans="1:23" s="116" customFormat="1" x14ac:dyDescent="0.2">
      <c r="A292" s="200"/>
      <c r="B292" s="201"/>
      <c r="C292" s="121" t="s">
        <v>489</v>
      </c>
      <c r="D292" s="121"/>
      <c r="E292" s="121"/>
      <c r="F292" s="121"/>
      <c r="G292" s="121"/>
      <c r="H292" s="121"/>
      <c r="I292" s="121"/>
      <c r="J292" s="121"/>
      <c r="K292" s="121"/>
      <c r="L292" s="121"/>
      <c r="M292" s="121"/>
      <c r="N292" s="165"/>
      <c r="R292" s="122" t="s">
        <v>489</v>
      </c>
    </row>
    <row r="293" spans="1:23" s="116" customFormat="1" ht="22.5" x14ac:dyDescent="0.2">
      <c r="A293" s="163"/>
      <c r="B293" s="164" t="s">
        <v>242</v>
      </c>
      <c r="C293" s="121" t="s">
        <v>243</v>
      </c>
      <c r="D293" s="121"/>
      <c r="E293" s="121"/>
      <c r="F293" s="121"/>
      <c r="G293" s="121"/>
      <c r="H293" s="121"/>
      <c r="I293" s="121"/>
      <c r="J293" s="121"/>
      <c r="K293" s="121"/>
      <c r="L293" s="121"/>
      <c r="M293" s="121"/>
      <c r="N293" s="165"/>
      <c r="S293" s="122" t="s">
        <v>243</v>
      </c>
    </row>
    <row r="294" spans="1:23" s="116" customFormat="1" x14ac:dyDescent="0.2">
      <c r="A294" s="166"/>
      <c r="B294" s="164" t="s">
        <v>168</v>
      </c>
      <c r="C294" s="121" t="s">
        <v>175</v>
      </c>
      <c r="D294" s="121"/>
      <c r="E294" s="121"/>
      <c r="F294" s="167" t="s">
        <v>24</v>
      </c>
      <c r="G294" s="167" t="s">
        <v>24</v>
      </c>
      <c r="H294" s="167" t="s">
        <v>24</v>
      </c>
      <c r="I294" s="167" t="s">
        <v>24</v>
      </c>
      <c r="J294" s="168">
        <v>282.66000000000003</v>
      </c>
      <c r="K294" s="167" t="s">
        <v>244</v>
      </c>
      <c r="L294" s="168">
        <v>16.25</v>
      </c>
      <c r="M294" s="169" t="s">
        <v>24</v>
      </c>
      <c r="N294" s="170" t="s">
        <v>24</v>
      </c>
      <c r="T294" s="122" t="s">
        <v>175</v>
      </c>
    </row>
    <row r="295" spans="1:23" s="116" customFormat="1" x14ac:dyDescent="0.2">
      <c r="A295" s="166"/>
      <c r="B295" s="164" t="s">
        <v>172</v>
      </c>
      <c r="C295" s="121" t="s">
        <v>177</v>
      </c>
      <c r="D295" s="121"/>
      <c r="E295" s="121"/>
      <c r="F295" s="167" t="s">
        <v>24</v>
      </c>
      <c r="G295" s="167" t="s">
        <v>24</v>
      </c>
      <c r="H295" s="167" t="s">
        <v>24</v>
      </c>
      <c r="I295" s="167" t="s">
        <v>24</v>
      </c>
      <c r="J295" s="168">
        <v>43.61</v>
      </c>
      <c r="K295" s="167" t="s">
        <v>244</v>
      </c>
      <c r="L295" s="168">
        <v>2.5099999999999998</v>
      </c>
      <c r="M295" s="169" t="s">
        <v>24</v>
      </c>
      <c r="N295" s="170" t="s">
        <v>24</v>
      </c>
      <c r="T295" s="122" t="s">
        <v>177</v>
      </c>
    </row>
    <row r="296" spans="1:23" s="116" customFormat="1" x14ac:dyDescent="0.2">
      <c r="A296" s="166"/>
      <c r="B296" s="164" t="s">
        <v>178</v>
      </c>
      <c r="C296" s="121" t="s">
        <v>179</v>
      </c>
      <c r="D296" s="121"/>
      <c r="E296" s="121"/>
      <c r="F296" s="167" t="s">
        <v>24</v>
      </c>
      <c r="G296" s="167" t="s">
        <v>24</v>
      </c>
      <c r="H296" s="167" t="s">
        <v>24</v>
      </c>
      <c r="I296" s="167" t="s">
        <v>24</v>
      </c>
      <c r="J296" s="168">
        <v>17.149999999999999</v>
      </c>
      <c r="K296" s="167" t="s">
        <v>244</v>
      </c>
      <c r="L296" s="168">
        <v>0.99</v>
      </c>
      <c r="M296" s="169" t="s">
        <v>24</v>
      </c>
      <c r="N296" s="170" t="s">
        <v>24</v>
      </c>
      <c r="T296" s="122" t="s">
        <v>179</v>
      </c>
    </row>
    <row r="297" spans="1:23" s="116" customFormat="1" x14ac:dyDescent="0.2">
      <c r="A297" s="166"/>
      <c r="B297" s="164" t="s">
        <v>180</v>
      </c>
      <c r="C297" s="121" t="s">
        <v>181</v>
      </c>
      <c r="D297" s="121"/>
      <c r="E297" s="121"/>
      <c r="F297" s="167" t="s">
        <v>24</v>
      </c>
      <c r="G297" s="167" t="s">
        <v>24</v>
      </c>
      <c r="H297" s="167" t="s">
        <v>24</v>
      </c>
      <c r="I297" s="167" t="s">
        <v>24</v>
      </c>
      <c r="J297" s="168">
        <v>8.5399999999999991</v>
      </c>
      <c r="K297" s="167" t="s">
        <v>24</v>
      </c>
      <c r="L297" s="168">
        <v>0.43</v>
      </c>
      <c r="M297" s="169" t="s">
        <v>24</v>
      </c>
      <c r="N297" s="170" t="s">
        <v>24</v>
      </c>
      <c r="T297" s="122" t="s">
        <v>181</v>
      </c>
    </row>
    <row r="298" spans="1:23" s="116" customFormat="1" x14ac:dyDescent="0.2">
      <c r="A298" s="166"/>
      <c r="B298" s="164" t="s">
        <v>24</v>
      </c>
      <c r="C298" s="121" t="s">
        <v>183</v>
      </c>
      <c r="D298" s="121"/>
      <c r="E298" s="121"/>
      <c r="F298" s="167" t="s">
        <v>184</v>
      </c>
      <c r="G298" s="167" t="s">
        <v>490</v>
      </c>
      <c r="H298" s="167" t="s">
        <v>244</v>
      </c>
      <c r="I298" s="167" t="s">
        <v>491</v>
      </c>
      <c r="J298" s="168" t="s">
        <v>24</v>
      </c>
      <c r="K298" s="167" t="s">
        <v>24</v>
      </c>
      <c r="L298" s="168" t="s">
        <v>24</v>
      </c>
      <c r="M298" s="169" t="s">
        <v>24</v>
      </c>
      <c r="N298" s="170" t="s">
        <v>24</v>
      </c>
      <c r="U298" s="122" t="s">
        <v>183</v>
      </c>
    </row>
    <row r="299" spans="1:23" s="116" customFormat="1" x14ac:dyDescent="0.2">
      <c r="A299" s="166"/>
      <c r="B299" s="164" t="s">
        <v>24</v>
      </c>
      <c r="C299" s="121" t="s">
        <v>187</v>
      </c>
      <c r="D299" s="121"/>
      <c r="E299" s="121"/>
      <c r="F299" s="167" t="s">
        <v>184</v>
      </c>
      <c r="G299" s="167" t="s">
        <v>492</v>
      </c>
      <c r="H299" s="167" t="s">
        <v>244</v>
      </c>
      <c r="I299" s="167" t="s">
        <v>493</v>
      </c>
      <c r="J299" s="168" t="s">
        <v>24</v>
      </c>
      <c r="K299" s="167" t="s">
        <v>24</v>
      </c>
      <c r="L299" s="168" t="s">
        <v>24</v>
      </c>
      <c r="M299" s="169" t="s">
        <v>24</v>
      </c>
      <c r="N299" s="170" t="s">
        <v>24</v>
      </c>
      <c r="U299" s="122" t="s">
        <v>187</v>
      </c>
    </row>
    <row r="300" spans="1:23" s="116" customFormat="1" x14ac:dyDescent="0.2">
      <c r="A300" s="166"/>
      <c r="B300" s="164" t="s">
        <v>24</v>
      </c>
      <c r="C300" s="158" t="s">
        <v>190</v>
      </c>
      <c r="D300" s="158"/>
      <c r="E300" s="158"/>
      <c r="F300" s="159" t="s">
        <v>24</v>
      </c>
      <c r="G300" s="159" t="s">
        <v>24</v>
      </c>
      <c r="H300" s="159" t="s">
        <v>24</v>
      </c>
      <c r="I300" s="159" t="s">
        <v>24</v>
      </c>
      <c r="J300" s="160">
        <v>334.81</v>
      </c>
      <c r="K300" s="159" t="s">
        <v>24</v>
      </c>
      <c r="L300" s="160">
        <v>19.190000000000001</v>
      </c>
      <c r="M300" s="161" t="s">
        <v>24</v>
      </c>
      <c r="N300" s="162" t="s">
        <v>24</v>
      </c>
      <c r="V300" s="122" t="s">
        <v>190</v>
      </c>
    </row>
    <row r="301" spans="1:23" s="116" customFormat="1" x14ac:dyDescent="0.2">
      <c r="A301" s="166"/>
      <c r="B301" s="164" t="s">
        <v>24</v>
      </c>
      <c r="C301" s="121" t="s">
        <v>191</v>
      </c>
      <c r="D301" s="121"/>
      <c r="E301" s="121"/>
      <c r="F301" s="167" t="s">
        <v>24</v>
      </c>
      <c r="G301" s="167" t="s">
        <v>24</v>
      </c>
      <c r="H301" s="167" t="s">
        <v>24</v>
      </c>
      <c r="I301" s="167" t="s">
        <v>24</v>
      </c>
      <c r="J301" s="168" t="s">
        <v>24</v>
      </c>
      <c r="K301" s="167" t="s">
        <v>24</v>
      </c>
      <c r="L301" s="168">
        <v>17.239999999999998</v>
      </c>
      <c r="M301" s="169" t="s">
        <v>24</v>
      </c>
      <c r="N301" s="170" t="s">
        <v>24</v>
      </c>
      <c r="U301" s="122" t="s">
        <v>191</v>
      </c>
    </row>
    <row r="302" spans="1:23" s="116" customFormat="1" ht="33.75" x14ac:dyDescent="0.2">
      <c r="A302" s="166"/>
      <c r="B302" s="164" t="s">
        <v>309</v>
      </c>
      <c r="C302" s="121" t="s">
        <v>310</v>
      </c>
      <c r="D302" s="121"/>
      <c r="E302" s="121"/>
      <c r="F302" s="167" t="s">
        <v>194</v>
      </c>
      <c r="G302" s="167" t="s">
        <v>311</v>
      </c>
      <c r="H302" s="167" t="s">
        <v>24</v>
      </c>
      <c r="I302" s="167" t="s">
        <v>311</v>
      </c>
      <c r="J302" s="168" t="s">
        <v>24</v>
      </c>
      <c r="K302" s="167" t="s">
        <v>24</v>
      </c>
      <c r="L302" s="168">
        <v>19.309999999999999</v>
      </c>
      <c r="M302" s="169" t="s">
        <v>24</v>
      </c>
      <c r="N302" s="170" t="s">
        <v>24</v>
      </c>
      <c r="U302" s="122" t="s">
        <v>310</v>
      </c>
    </row>
    <row r="303" spans="1:23" s="116" customFormat="1" ht="33.75" x14ac:dyDescent="0.2">
      <c r="A303" s="166"/>
      <c r="B303" s="164" t="s">
        <v>312</v>
      </c>
      <c r="C303" s="121" t="s">
        <v>313</v>
      </c>
      <c r="D303" s="121"/>
      <c r="E303" s="121"/>
      <c r="F303" s="167" t="s">
        <v>194</v>
      </c>
      <c r="G303" s="167" t="s">
        <v>198</v>
      </c>
      <c r="H303" s="167" t="s">
        <v>24</v>
      </c>
      <c r="I303" s="167" t="s">
        <v>198</v>
      </c>
      <c r="J303" s="168" t="s">
        <v>24</v>
      </c>
      <c r="K303" s="167" t="s">
        <v>24</v>
      </c>
      <c r="L303" s="168">
        <v>11.21</v>
      </c>
      <c r="M303" s="169" t="s">
        <v>24</v>
      </c>
      <c r="N303" s="170" t="s">
        <v>24</v>
      </c>
      <c r="U303" s="122" t="s">
        <v>313</v>
      </c>
    </row>
    <row r="304" spans="1:23" s="116" customFormat="1" x14ac:dyDescent="0.2">
      <c r="A304" s="171"/>
      <c r="B304" s="172"/>
      <c r="C304" s="173" t="s">
        <v>199</v>
      </c>
      <c r="D304" s="173"/>
      <c r="E304" s="173"/>
      <c r="F304" s="174" t="s">
        <v>24</v>
      </c>
      <c r="G304" s="174" t="s">
        <v>24</v>
      </c>
      <c r="H304" s="174" t="s">
        <v>24</v>
      </c>
      <c r="I304" s="174" t="s">
        <v>24</v>
      </c>
      <c r="J304" s="175" t="s">
        <v>24</v>
      </c>
      <c r="K304" s="174" t="s">
        <v>24</v>
      </c>
      <c r="L304" s="175">
        <v>49.71</v>
      </c>
      <c r="M304" s="161" t="s">
        <v>24</v>
      </c>
      <c r="N304" s="176" t="s">
        <v>24</v>
      </c>
      <c r="W304" s="122" t="s">
        <v>199</v>
      </c>
    </row>
    <row r="305" spans="1:23" s="116" customFormat="1" ht="22.5" x14ac:dyDescent="0.2">
      <c r="A305" s="156" t="s">
        <v>494</v>
      </c>
      <c r="B305" s="157" t="s">
        <v>495</v>
      </c>
      <c r="C305" s="158" t="s">
        <v>496</v>
      </c>
      <c r="D305" s="158"/>
      <c r="E305" s="158"/>
      <c r="F305" s="159" t="s">
        <v>239</v>
      </c>
      <c r="G305" s="159" t="s">
        <v>24</v>
      </c>
      <c r="H305" s="159" t="s">
        <v>24</v>
      </c>
      <c r="I305" s="159" t="s">
        <v>497</v>
      </c>
      <c r="J305" s="160">
        <v>485.9</v>
      </c>
      <c r="K305" s="159" t="s">
        <v>24</v>
      </c>
      <c r="L305" s="160">
        <v>49.56</v>
      </c>
      <c r="M305" s="161" t="s">
        <v>24</v>
      </c>
      <c r="N305" s="162" t="s">
        <v>24</v>
      </c>
      <c r="Q305" s="122" t="s">
        <v>496</v>
      </c>
    </row>
    <row r="306" spans="1:23" s="116" customFormat="1" ht="33.75" x14ac:dyDescent="0.2">
      <c r="A306" s="156" t="s">
        <v>498</v>
      </c>
      <c r="B306" s="157" t="s">
        <v>499</v>
      </c>
      <c r="C306" s="158" t="s">
        <v>500</v>
      </c>
      <c r="D306" s="158"/>
      <c r="E306" s="158"/>
      <c r="F306" s="159" t="s">
        <v>302</v>
      </c>
      <c r="G306" s="159" t="s">
        <v>24</v>
      </c>
      <c r="H306" s="159" t="s">
        <v>24</v>
      </c>
      <c r="I306" s="159" t="s">
        <v>488</v>
      </c>
      <c r="J306" s="160" t="s">
        <v>24</v>
      </c>
      <c r="K306" s="159" t="s">
        <v>24</v>
      </c>
      <c r="L306" s="160" t="s">
        <v>24</v>
      </c>
      <c r="M306" s="161" t="s">
        <v>24</v>
      </c>
      <c r="N306" s="162" t="s">
        <v>24</v>
      </c>
      <c r="Q306" s="122" t="s">
        <v>500</v>
      </c>
    </row>
    <row r="307" spans="1:23" s="116" customFormat="1" ht="22.5" x14ac:dyDescent="0.2">
      <c r="A307" s="163"/>
      <c r="B307" s="164" t="s">
        <v>242</v>
      </c>
      <c r="C307" s="121" t="s">
        <v>243</v>
      </c>
      <c r="D307" s="121"/>
      <c r="E307" s="121"/>
      <c r="F307" s="121"/>
      <c r="G307" s="121"/>
      <c r="H307" s="121"/>
      <c r="I307" s="121"/>
      <c r="J307" s="121"/>
      <c r="K307" s="121"/>
      <c r="L307" s="121"/>
      <c r="M307" s="121"/>
      <c r="N307" s="165"/>
      <c r="S307" s="122" t="s">
        <v>243</v>
      </c>
    </row>
    <row r="308" spans="1:23" s="116" customFormat="1" x14ac:dyDescent="0.2">
      <c r="A308" s="166"/>
      <c r="B308" s="164" t="s">
        <v>168</v>
      </c>
      <c r="C308" s="121" t="s">
        <v>175</v>
      </c>
      <c r="D308" s="121"/>
      <c r="E308" s="121"/>
      <c r="F308" s="167" t="s">
        <v>24</v>
      </c>
      <c r="G308" s="167" t="s">
        <v>24</v>
      </c>
      <c r="H308" s="167" t="s">
        <v>24</v>
      </c>
      <c r="I308" s="167" t="s">
        <v>24</v>
      </c>
      <c r="J308" s="168">
        <v>3.49</v>
      </c>
      <c r="K308" s="167" t="s">
        <v>244</v>
      </c>
      <c r="L308" s="168">
        <v>0.2</v>
      </c>
      <c r="M308" s="169" t="s">
        <v>24</v>
      </c>
      <c r="N308" s="170" t="s">
        <v>24</v>
      </c>
      <c r="T308" s="122" t="s">
        <v>175</v>
      </c>
    </row>
    <row r="309" spans="1:23" s="116" customFormat="1" x14ac:dyDescent="0.2">
      <c r="A309" s="166"/>
      <c r="B309" s="164" t="s">
        <v>172</v>
      </c>
      <c r="C309" s="121" t="s">
        <v>177</v>
      </c>
      <c r="D309" s="121"/>
      <c r="E309" s="121"/>
      <c r="F309" s="167" t="s">
        <v>24</v>
      </c>
      <c r="G309" s="167" t="s">
        <v>24</v>
      </c>
      <c r="H309" s="167" t="s">
        <v>24</v>
      </c>
      <c r="I309" s="167" t="s">
        <v>24</v>
      </c>
      <c r="J309" s="168">
        <v>7.56</v>
      </c>
      <c r="K309" s="167" t="s">
        <v>244</v>
      </c>
      <c r="L309" s="168">
        <v>0.43</v>
      </c>
      <c r="M309" s="169" t="s">
        <v>24</v>
      </c>
      <c r="N309" s="170" t="s">
        <v>24</v>
      </c>
      <c r="T309" s="122" t="s">
        <v>177</v>
      </c>
    </row>
    <row r="310" spans="1:23" s="116" customFormat="1" x14ac:dyDescent="0.2">
      <c r="A310" s="166"/>
      <c r="B310" s="164" t="s">
        <v>178</v>
      </c>
      <c r="C310" s="121" t="s">
        <v>179</v>
      </c>
      <c r="D310" s="121"/>
      <c r="E310" s="121"/>
      <c r="F310" s="167" t="s">
        <v>24</v>
      </c>
      <c r="G310" s="167" t="s">
        <v>24</v>
      </c>
      <c r="H310" s="167" t="s">
        <v>24</v>
      </c>
      <c r="I310" s="167" t="s">
        <v>24</v>
      </c>
      <c r="J310" s="168">
        <v>2.84</v>
      </c>
      <c r="K310" s="167" t="s">
        <v>244</v>
      </c>
      <c r="L310" s="168">
        <v>0.16</v>
      </c>
      <c r="M310" s="169" t="s">
        <v>24</v>
      </c>
      <c r="N310" s="170" t="s">
        <v>24</v>
      </c>
      <c r="T310" s="122" t="s">
        <v>179</v>
      </c>
    </row>
    <row r="311" spans="1:23" s="116" customFormat="1" x14ac:dyDescent="0.2">
      <c r="A311" s="166"/>
      <c r="B311" s="164" t="s">
        <v>24</v>
      </c>
      <c r="C311" s="121" t="s">
        <v>183</v>
      </c>
      <c r="D311" s="121"/>
      <c r="E311" s="121"/>
      <c r="F311" s="167" t="s">
        <v>184</v>
      </c>
      <c r="G311" s="167" t="s">
        <v>501</v>
      </c>
      <c r="H311" s="167" t="s">
        <v>244</v>
      </c>
      <c r="I311" s="167" t="s">
        <v>502</v>
      </c>
      <c r="J311" s="168" t="s">
        <v>24</v>
      </c>
      <c r="K311" s="167" t="s">
        <v>24</v>
      </c>
      <c r="L311" s="168" t="s">
        <v>24</v>
      </c>
      <c r="M311" s="169" t="s">
        <v>24</v>
      </c>
      <c r="N311" s="170" t="s">
        <v>24</v>
      </c>
      <c r="U311" s="122" t="s">
        <v>183</v>
      </c>
    </row>
    <row r="312" spans="1:23" s="116" customFormat="1" x14ac:dyDescent="0.2">
      <c r="A312" s="166"/>
      <c r="B312" s="164" t="s">
        <v>24</v>
      </c>
      <c r="C312" s="121" t="s">
        <v>187</v>
      </c>
      <c r="D312" s="121"/>
      <c r="E312" s="121"/>
      <c r="F312" s="167" t="s">
        <v>184</v>
      </c>
      <c r="G312" s="167" t="s">
        <v>503</v>
      </c>
      <c r="H312" s="167" t="s">
        <v>244</v>
      </c>
      <c r="I312" s="167" t="s">
        <v>504</v>
      </c>
      <c r="J312" s="168" t="s">
        <v>24</v>
      </c>
      <c r="K312" s="167" t="s">
        <v>24</v>
      </c>
      <c r="L312" s="168" t="s">
        <v>24</v>
      </c>
      <c r="M312" s="169" t="s">
        <v>24</v>
      </c>
      <c r="N312" s="170" t="s">
        <v>24</v>
      </c>
      <c r="U312" s="122" t="s">
        <v>187</v>
      </c>
    </row>
    <row r="313" spans="1:23" s="116" customFormat="1" x14ac:dyDescent="0.2">
      <c r="A313" s="166"/>
      <c r="B313" s="164" t="s">
        <v>24</v>
      </c>
      <c r="C313" s="158" t="s">
        <v>190</v>
      </c>
      <c r="D313" s="158"/>
      <c r="E313" s="158"/>
      <c r="F313" s="159" t="s">
        <v>24</v>
      </c>
      <c r="G313" s="159" t="s">
        <v>24</v>
      </c>
      <c r="H313" s="159" t="s">
        <v>24</v>
      </c>
      <c r="I313" s="159" t="s">
        <v>24</v>
      </c>
      <c r="J313" s="160">
        <v>11.05</v>
      </c>
      <c r="K313" s="159" t="s">
        <v>24</v>
      </c>
      <c r="L313" s="160">
        <v>0.63</v>
      </c>
      <c r="M313" s="161" t="s">
        <v>24</v>
      </c>
      <c r="N313" s="162" t="s">
        <v>24</v>
      </c>
      <c r="V313" s="122" t="s">
        <v>190</v>
      </c>
    </row>
    <row r="314" spans="1:23" s="116" customFormat="1" x14ac:dyDescent="0.2">
      <c r="A314" s="166"/>
      <c r="B314" s="164" t="s">
        <v>24</v>
      </c>
      <c r="C314" s="121" t="s">
        <v>191</v>
      </c>
      <c r="D314" s="121"/>
      <c r="E314" s="121"/>
      <c r="F314" s="167" t="s">
        <v>24</v>
      </c>
      <c r="G314" s="167" t="s">
        <v>24</v>
      </c>
      <c r="H314" s="167" t="s">
        <v>24</v>
      </c>
      <c r="I314" s="167" t="s">
        <v>24</v>
      </c>
      <c r="J314" s="168" t="s">
        <v>24</v>
      </c>
      <c r="K314" s="167" t="s">
        <v>24</v>
      </c>
      <c r="L314" s="168">
        <v>0.36</v>
      </c>
      <c r="M314" s="169" t="s">
        <v>24</v>
      </c>
      <c r="N314" s="170" t="s">
        <v>24</v>
      </c>
      <c r="U314" s="122" t="s">
        <v>191</v>
      </c>
    </row>
    <row r="315" spans="1:23" s="116" customFormat="1" ht="33.75" x14ac:dyDescent="0.2">
      <c r="A315" s="166"/>
      <c r="B315" s="164" t="s">
        <v>309</v>
      </c>
      <c r="C315" s="121" t="s">
        <v>310</v>
      </c>
      <c r="D315" s="121"/>
      <c r="E315" s="121"/>
      <c r="F315" s="167" t="s">
        <v>194</v>
      </c>
      <c r="G315" s="167" t="s">
        <v>311</v>
      </c>
      <c r="H315" s="167" t="s">
        <v>24</v>
      </c>
      <c r="I315" s="167" t="s">
        <v>311</v>
      </c>
      <c r="J315" s="168" t="s">
        <v>24</v>
      </c>
      <c r="K315" s="167" t="s">
        <v>24</v>
      </c>
      <c r="L315" s="168">
        <v>0.4</v>
      </c>
      <c r="M315" s="169" t="s">
        <v>24</v>
      </c>
      <c r="N315" s="170" t="s">
        <v>24</v>
      </c>
      <c r="U315" s="122" t="s">
        <v>310</v>
      </c>
    </row>
    <row r="316" spans="1:23" s="116" customFormat="1" ht="33.75" x14ac:dyDescent="0.2">
      <c r="A316" s="166"/>
      <c r="B316" s="164" t="s">
        <v>312</v>
      </c>
      <c r="C316" s="121" t="s">
        <v>313</v>
      </c>
      <c r="D316" s="121"/>
      <c r="E316" s="121"/>
      <c r="F316" s="167" t="s">
        <v>194</v>
      </c>
      <c r="G316" s="167" t="s">
        <v>198</v>
      </c>
      <c r="H316" s="167" t="s">
        <v>24</v>
      </c>
      <c r="I316" s="167" t="s">
        <v>198</v>
      </c>
      <c r="J316" s="168" t="s">
        <v>24</v>
      </c>
      <c r="K316" s="167" t="s">
        <v>24</v>
      </c>
      <c r="L316" s="168">
        <v>0.23</v>
      </c>
      <c r="M316" s="169" t="s">
        <v>24</v>
      </c>
      <c r="N316" s="170" t="s">
        <v>24</v>
      </c>
      <c r="U316" s="122" t="s">
        <v>313</v>
      </c>
    </row>
    <row r="317" spans="1:23" s="116" customFormat="1" x14ac:dyDescent="0.2">
      <c r="A317" s="171"/>
      <c r="B317" s="172"/>
      <c r="C317" s="173" t="s">
        <v>199</v>
      </c>
      <c r="D317" s="173"/>
      <c r="E317" s="173"/>
      <c r="F317" s="174" t="s">
        <v>24</v>
      </c>
      <c r="G317" s="174" t="s">
        <v>24</v>
      </c>
      <c r="H317" s="174" t="s">
        <v>24</v>
      </c>
      <c r="I317" s="174" t="s">
        <v>24</v>
      </c>
      <c r="J317" s="175" t="s">
        <v>24</v>
      </c>
      <c r="K317" s="174" t="s">
        <v>24</v>
      </c>
      <c r="L317" s="175">
        <v>1.26</v>
      </c>
      <c r="M317" s="161" t="s">
        <v>24</v>
      </c>
      <c r="N317" s="176" t="s">
        <v>24</v>
      </c>
      <c r="W317" s="122" t="s">
        <v>199</v>
      </c>
    </row>
    <row r="318" spans="1:23" s="116" customFormat="1" ht="22.5" x14ac:dyDescent="0.2">
      <c r="A318" s="156" t="s">
        <v>505</v>
      </c>
      <c r="B318" s="157" t="s">
        <v>495</v>
      </c>
      <c r="C318" s="158" t="s">
        <v>496</v>
      </c>
      <c r="D318" s="158"/>
      <c r="E318" s="158"/>
      <c r="F318" s="159" t="s">
        <v>239</v>
      </c>
      <c r="G318" s="159" t="s">
        <v>24</v>
      </c>
      <c r="H318" s="159" t="s">
        <v>24</v>
      </c>
      <c r="I318" s="159" t="s">
        <v>506</v>
      </c>
      <c r="J318" s="160">
        <v>485.9</v>
      </c>
      <c r="K318" s="159" t="s">
        <v>24</v>
      </c>
      <c r="L318" s="160">
        <v>12.39</v>
      </c>
      <c r="M318" s="161" t="s">
        <v>24</v>
      </c>
      <c r="N318" s="162" t="s">
        <v>24</v>
      </c>
      <c r="Q318" s="122" t="s">
        <v>496</v>
      </c>
    </row>
    <row r="319" spans="1:23" s="116" customFormat="1" ht="22.5" x14ac:dyDescent="0.2">
      <c r="A319" s="156" t="s">
        <v>381</v>
      </c>
      <c r="B319" s="157" t="s">
        <v>507</v>
      </c>
      <c r="C319" s="158" t="s">
        <v>508</v>
      </c>
      <c r="D319" s="158"/>
      <c r="E319" s="158"/>
      <c r="F319" s="159" t="s">
        <v>358</v>
      </c>
      <c r="G319" s="159" t="s">
        <v>24</v>
      </c>
      <c r="H319" s="159" t="s">
        <v>24</v>
      </c>
      <c r="I319" s="159" t="s">
        <v>509</v>
      </c>
      <c r="J319" s="160" t="s">
        <v>24</v>
      </c>
      <c r="K319" s="159" t="s">
        <v>24</v>
      </c>
      <c r="L319" s="160" t="s">
        <v>24</v>
      </c>
      <c r="M319" s="161" t="s">
        <v>24</v>
      </c>
      <c r="N319" s="162" t="s">
        <v>24</v>
      </c>
      <c r="Q319" s="122" t="s">
        <v>508</v>
      </c>
    </row>
    <row r="320" spans="1:23" s="116" customFormat="1" x14ac:dyDescent="0.2">
      <c r="A320" s="200"/>
      <c r="B320" s="201"/>
      <c r="C320" s="121" t="s">
        <v>510</v>
      </c>
      <c r="D320" s="121"/>
      <c r="E320" s="121"/>
      <c r="F320" s="121"/>
      <c r="G320" s="121"/>
      <c r="H320" s="121"/>
      <c r="I320" s="121"/>
      <c r="J320" s="121"/>
      <c r="K320" s="121"/>
      <c r="L320" s="121"/>
      <c r="M320" s="121"/>
      <c r="N320" s="165"/>
      <c r="R320" s="122" t="s">
        <v>510</v>
      </c>
    </row>
    <row r="321" spans="1:23" s="116" customFormat="1" ht="22.5" x14ac:dyDescent="0.2">
      <c r="A321" s="163"/>
      <c r="B321" s="164" t="s">
        <v>242</v>
      </c>
      <c r="C321" s="121" t="s">
        <v>243</v>
      </c>
      <c r="D321" s="121"/>
      <c r="E321" s="121"/>
      <c r="F321" s="121"/>
      <c r="G321" s="121"/>
      <c r="H321" s="121"/>
      <c r="I321" s="121"/>
      <c r="J321" s="121"/>
      <c r="K321" s="121"/>
      <c r="L321" s="121"/>
      <c r="M321" s="121"/>
      <c r="N321" s="165"/>
      <c r="S321" s="122" t="s">
        <v>243</v>
      </c>
    </row>
    <row r="322" spans="1:23" s="116" customFormat="1" x14ac:dyDescent="0.2">
      <c r="A322" s="166"/>
      <c r="B322" s="164" t="s">
        <v>168</v>
      </c>
      <c r="C322" s="121" t="s">
        <v>175</v>
      </c>
      <c r="D322" s="121"/>
      <c r="E322" s="121"/>
      <c r="F322" s="167" t="s">
        <v>24</v>
      </c>
      <c r="G322" s="167" t="s">
        <v>24</v>
      </c>
      <c r="H322" s="167" t="s">
        <v>24</v>
      </c>
      <c r="I322" s="167" t="s">
        <v>24</v>
      </c>
      <c r="J322" s="168">
        <v>111.99</v>
      </c>
      <c r="K322" s="167" t="s">
        <v>244</v>
      </c>
      <c r="L322" s="168">
        <v>38.89</v>
      </c>
      <c r="M322" s="169" t="s">
        <v>24</v>
      </c>
      <c r="N322" s="170" t="s">
        <v>24</v>
      </c>
      <c r="T322" s="122" t="s">
        <v>175</v>
      </c>
    </row>
    <row r="323" spans="1:23" s="116" customFormat="1" x14ac:dyDescent="0.2">
      <c r="A323" s="166"/>
      <c r="B323" s="164" t="s">
        <v>172</v>
      </c>
      <c r="C323" s="121" t="s">
        <v>177</v>
      </c>
      <c r="D323" s="121"/>
      <c r="E323" s="121"/>
      <c r="F323" s="167" t="s">
        <v>24</v>
      </c>
      <c r="G323" s="167" t="s">
        <v>24</v>
      </c>
      <c r="H323" s="167" t="s">
        <v>24</v>
      </c>
      <c r="I323" s="167" t="s">
        <v>24</v>
      </c>
      <c r="J323" s="168">
        <v>32.380000000000003</v>
      </c>
      <c r="K323" s="167" t="s">
        <v>244</v>
      </c>
      <c r="L323" s="168">
        <v>11.25</v>
      </c>
      <c r="M323" s="169" t="s">
        <v>24</v>
      </c>
      <c r="N323" s="170" t="s">
        <v>24</v>
      </c>
      <c r="T323" s="122" t="s">
        <v>177</v>
      </c>
    </row>
    <row r="324" spans="1:23" s="116" customFormat="1" x14ac:dyDescent="0.2">
      <c r="A324" s="166"/>
      <c r="B324" s="164" t="s">
        <v>178</v>
      </c>
      <c r="C324" s="121" t="s">
        <v>179</v>
      </c>
      <c r="D324" s="121"/>
      <c r="E324" s="121"/>
      <c r="F324" s="167" t="s">
        <v>24</v>
      </c>
      <c r="G324" s="167" t="s">
        <v>24</v>
      </c>
      <c r="H324" s="167" t="s">
        <v>24</v>
      </c>
      <c r="I324" s="167" t="s">
        <v>24</v>
      </c>
      <c r="J324" s="168">
        <v>4.71</v>
      </c>
      <c r="K324" s="167" t="s">
        <v>244</v>
      </c>
      <c r="L324" s="168">
        <v>1.64</v>
      </c>
      <c r="M324" s="169" t="s">
        <v>24</v>
      </c>
      <c r="N324" s="170" t="s">
        <v>24</v>
      </c>
      <c r="T324" s="122" t="s">
        <v>179</v>
      </c>
    </row>
    <row r="325" spans="1:23" s="116" customFormat="1" x14ac:dyDescent="0.2">
      <c r="A325" s="166"/>
      <c r="B325" s="164" t="s">
        <v>180</v>
      </c>
      <c r="C325" s="121" t="s">
        <v>181</v>
      </c>
      <c r="D325" s="121"/>
      <c r="E325" s="121"/>
      <c r="F325" s="167" t="s">
        <v>24</v>
      </c>
      <c r="G325" s="167" t="s">
        <v>24</v>
      </c>
      <c r="H325" s="167" t="s">
        <v>24</v>
      </c>
      <c r="I325" s="167" t="s">
        <v>24</v>
      </c>
      <c r="J325" s="168">
        <v>285.60000000000002</v>
      </c>
      <c r="K325" s="167" t="s">
        <v>24</v>
      </c>
      <c r="L325" s="168">
        <v>86.25</v>
      </c>
      <c r="M325" s="169" t="s">
        <v>24</v>
      </c>
      <c r="N325" s="170" t="s">
        <v>24</v>
      </c>
      <c r="T325" s="122" t="s">
        <v>181</v>
      </c>
    </row>
    <row r="326" spans="1:23" s="116" customFormat="1" x14ac:dyDescent="0.2">
      <c r="A326" s="166"/>
      <c r="B326" s="164" t="s">
        <v>24</v>
      </c>
      <c r="C326" s="121" t="s">
        <v>183</v>
      </c>
      <c r="D326" s="121"/>
      <c r="E326" s="121"/>
      <c r="F326" s="167" t="s">
        <v>184</v>
      </c>
      <c r="G326" s="167" t="s">
        <v>511</v>
      </c>
      <c r="H326" s="167" t="s">
        <v>244</v>
      </c>
      <c r="I326" s="167" t="s">
        <v>512</v>
      </c>
      <c r="J326" s="168" t="s">
        <v>24</v>
      </c>
      <c r="K326" s="167" t="s">
        <v>24</v>
      </c>
      <c r="L326" s="168" t="s">
        <v>24</v>
      </c>
      <c r="M326" s="169" t="s">
        <v>24</v>
      </c>
      <c r="N326" s="170" t="s">
        <v>24</v>
      </c>
      <c r="U326" s="122" t="s">
        <v>183</v>
      </c>
    </row>
    <row r="327" spans="1:23" s="116" customFormat="1" x14ac:dyDescent="0.2">
      <c r="A327" s="166"/>
      <c r="B327" s="164" t="s">
        <v>24</v>
      </c>
      <c r="C327" s="121" t="s">
        <v>187</v>
      </c>
      <c r="D327" s="121"/>
      <c r="E327" s="121"/>
      <c r="F327" s="167" t="s">
        <v>184</v>
      </c>
      <c r="G327" s="167" t="s">
        <v>513</v>
      </c>
      <c r="H327" s="167" t="s">
        <v>244</v>
      </c>
      <c r="I327" s="167" t="s">
        <v>514</v>
      </c>
      <c r="J327" s="168" t="s">
        <v>24</v>
      </c>
      <c r="K327" s="167" t="s">
        <v>24</v>
      </c>
      <c r="L327" s="168" t="s">
        <v>24</v>
      </c>
      <c r="M327" s="169" t="s">
        <v>24</v>
      </c>
      <c r="N327" s="170" t="s">
        <v>24</v>
      </c>
      <c r="U327" s="122" t="s">
        <v>187</v>
      </c>
    </row>
    <row r="328" spans="1:23" s="116" customFormat="1" x14ac:dyDescent="0.2">
      <c r="A328" s="166"/>
      <c r="B328" s="164" t="s">
        <v>24</v>
      </c>
      <c r="C328" s="158" t="s">
        <v>190</v>
      </c>
      <c r="D328" s="158"/>
      <c r="E328" s="158"/>
      <c r="F328" s="159" t="s">
        <v>24</v>
      </c>
      <c r="G328" s="159" t="s">
        <v>24</v>
      </c>
      <c r="H328" s="159" t="s">
        <v>24</v>
      </c>
      <c r="I328" s="159" t="s">
        <v>24</v>
      </c>
      <c r="J328" s="160">
        <v>429.97</v>
      </c>
      <c r="K328" s="159" t="s">
        <v>24</v>
      </c>
      <c r="L328" s="160">
        <v>136.38999999999999</v>
      </c>
      <c r="M328" s="161" t="s">
        <v>24</v>
      </c>
      <c r="N328" s="162" t="s">
        <v>24</v>
      </c>
      <c r="V328" s="122" t="s">
        <v>190</v>
      </c>
    </row>
    <row r="329" spans="1:23" s="116" customFormat="1" x14ac:dyDescent="0.2">
      <c r="A329" s="166"/>
      <c r="B329" s="164" t="s">
        <v>24</v>
      </c>
      <c r="C329" s="121" t="s">
        <v>191</v>
      </c>
      <c r="D329" s="121"/>
      <c r="E329" s="121"/>
      <c r="F329" s="167" t="s">
        <v>24</v>
      </c>
      <c r="G329" s="167" t="s">
        <v>24</v>
      </c>
      <c r="H329" s="167" t="s">
        <v>24</v>
      </c>
      <c r="I329" s="167" t="s">
        <v>24</v>
      </c>
      <c r="J329" s="168" t="s">
        <v>24</v>
      </c>
      <c r="K329" s="167" t="s">
        <v>24</v>
      </c>
      <c r="L329" s="168">
        <v>40.53</v>
      </c>
      <c r="M329" s="169" t="s">
        <v>24</v>
      </c>
      <c r="N329" s="170" t="s">
        <v>24</v>
      </c>
      <c r="U329" s="122" t="s">
        <v>191</v>
      </c>
    </row>
    <row r="330" spans="1:23" s="116" customFormat="1" ht="33.75" x14ac:dyDescent="0.2">
      <c r="A330" s="166"/>
      <c r="B330" s="164" t="s">
        <v>332</v>
      </c>
      <c r="C330" s="121" t="s">
        <v>333</v>
      </c>
      <c r="D330" s="121"/>
      <c r="E330" s="121"/>
      <c r="F330" s="167" t="s">
        <v>194</v>
      </c>
      <c r="G330" s="167" t="s">
        <v>334</v>
      </c>
      <c r="H330" s="167" t="s">
        <v>24</v>
      </c>
      <c r="I330" s="167" t="s">
        <v>334</v>
      </c>
      <c r="J330" s="168" t="s">
        <v>24</v>
      </c>
      <c r="K330" s="167" t="s">
        <v>24</v>
      </c>
      <c r="L330" s="168">
        <v>41.34</v>
      </c>
      <c r="M330" s="169" t="s">
        <v>24</v>
      </c>
      <c r="N330" s="170" t="s">
        <v>24</v>
      </c>
      <c r="U330" s="122" t="s">
        <v>333</v>
      </c>
    </row>
    <row r="331" spans="1:23" s="116" customFormat="1" ht="33.75" x14ac:dyDescent="0.2">
      <c r="A331" s="166"/>
      <c r="B331" s="164" t="s">
        <v>335</v>
      </c>
      <c r="C331" s="121" t="s">
        <v>336</v>
      </c>
      <c r="D331" s="121"/>
      <c r="E331" s="121"/>
      <c r="F331" s="167" t="s">
        <v>194</v>
      </c>
      <c r="G331" s="167" t="s">
        <v>337</v>
      </c>
      <c r="H331" s="167" t="s">
        <v>24</v>
      </c>
      <c r="I331" s="167" t="s">
        <v>337</v>
      </c>
      <c r="J331" s="168" t="s">
        <v>24</v>
      </c>
      <c r="K331" s="167" t="s">
        <v>24</v>
      </c>
      <c r="L331" s="168">
        <v>23.51</v>
      </c>
      <c r="M331" s="169" t="s">
        <v>24</v>
      </c>
      <c r="N331" s="170" t="s">
        <v>24</v>
      </c>
      <c r="U331" s="122" t="s">
        <v>336</v>
      </c>
    </row>
    <row r="332" spans="1:23" s="116" customFormat="1" x14ac:dyDescent="0.2">
      <c r="A332" s="171"/>
      <c r="B332" s="172"/>
      <c r="C332" s="173" t="s">
        <v>199</v>
      </c>
      <c r="D332" s="173"/>
      <c r="E332" s="173"/>
      <c r="F332" s="174" t="s">
        <v>24</v>
      </c>
      <c r="G332" s="174" t="s">
        <v>24</v>
      </c>
      <c r="H332" s="174" t="s">
        <v>24</v>
      </c>
      <c r="I332" s="174" t="s">
        <v>24</v>
      </c>
      <c r="J332" s="175" t="s">
        <v>24</v>
      </c>
      <c r="K332" s="174" t="s">
        <v>24</v>
      </c>
      <c r="L332" s="175">
        <v>201.24</v>
      </c>
      <c r="M332" s="161" t="s">
        <v>24</v>
      </c>
      <c r="N332" s="176" t="s">
        <v>24</v>
      </c>
      <c r="W332" s="122" t="s">
        <v>199</v>
      </c>
    </row>
    <row r="333" spans="1:23" s="116" customFormat="1" ht="33.75" x14ac:dyDescent="0.2">
      <c r="A333" s="156" t="s">
        <v>515</v>
      </c>
      <c r="B333" s="157" t="s">
        <v>516</v>
      </c>
      <c r="C333" s="158" t="s">
        <v>517</v>
      </c>
      <c r="D333" s="158"/>
      <c r="E333" s="158"/>
      <c r="F333" s="159" t="s">
        <v>358</v>
      </c>
      <c r="G333" s="159" t="s">
        <v>24</v>
      </c>
      <c r="H333" s="159" t="s">
        <v>24</v>
      </c>
      <c r="I333" s="159" t="s">
        <v>509</v>
      </c>
      <c r="J333" s="160">
        <v>8213.7199999999993</v>
      </c>
      <c r="K333" s="159" t="s">
        <v>24</v>
      </c>
      <c r="L333" s="160">
        <v>2480.54</v>
      </c>
      <c r="M333" s="161" t="s">
        <v>24</v>
      </c>
      <c r="N333" s="162" t="s">
        <v>24</v>
      </c>
      <c r="Q333" s="122" t="s">
        <v>517</v>
      </c>
    </row>
    <row r="334" spans="1:23" s="116" customFormat="1" ht="33.75" x14ac:dyDescent="0.2">
      <c r="A334" s="156" t="s">
        <v>518</v>
      </c>
      <c r="B334" s="157" t="s">
        <v>519</v>
      </c>
      <c r="C334" s="158" t="s">
        <v>520</v>
      </c>
      <c r="D334" s="158"/>
      <c r="E334" s="158"/>
      <c r="F334" s="159" t="s">
        <v>256</v>
      </c>
      <c r="G334" s="159" t="s">
        <v>24</v>
      </c>
      <c r="H334" s="159" t="s">
        <v>24</v>
      </c>
      <c r="I334" s="159" t="s">
        <v>521</v>
      </c>
      <c r="J334" s="160" t="s">
        <v>24</v>
      </c>
      <c r="K334" s="159" t="s">
        <v>24</v>
      </c>
      <c r="L334" s="160" t="s">
        <v>24</v>
      </c>
      <c r="M334" s="161" t="s">
        <v>24</v>
      </c>
      <c r="N334" s="162" t="s">
        <v>24</v>
      </c>
      <c r="Q334" s="122" t="s">
        <v>520</v>
      </c>
    </row>
    <row r="335" spans="1:23" s="116" customFormat="1" x14ac:dyDescent="0.2">
      <c r="A335" s="200"/>
      <c r="B335" s="201"/>
      <c r="C335" s="121" t="s">
        <v>522</v>
      </c>
      <c r="D335" s="121"/>
      <c r="E335" s="121"/>
      <c r="F335" s="121"/>
      <c r="G335" s="121"/>
      <c r="H335" s="121"/>
      <c r="I335" s="121"/>
      <c r="J335" s="121"/>
      <c r="K335" s="121"/>
      <c r="L335" s="121"/>
      <c r="M335" s="121"/>
      <c r="N335" s="165"/>
      <c r="R335" s="122" t="s">
        <v>522</v>
      </c>
    </row>
    <row r="336" spans="1:23" s="116" customFormat="1" ht="22.5" x14ac:dyDescent="0.2">
      <c r="A336" s="163"/>
      <c r="B336" s="164" t="s">
        <v>242</v>
      </c>
      <c r="C336" s="121" t="s">
        <v>243</v>
      </c>
      <c r="D336" s="121"/>
      <c r="E336" s="121"/>
      <c r="F336" s="121"/>
      <c r="G336" s="121"/>
      <c r="H336" s="121"/>
      <c r="I336" s="121"/>
      <c r="J336" s="121"/>
      <c r="K336" s="121"/>
      <c r="L336" s="121"/>
      <c r="M336" s="121"/>
      <c r="N336" s="165"/>
      <c r="S336" s="122" t="s">
        <v>243</v>
      </c>
    </row>
    <row r="337" spans="1:23" s="116" customFormat="1" x14ac:dyDescent="0.2">
      <c r="A337" s="166"/>
      <c r="B337" s="164" t="s">
        <v>168</v>
      </c>
      <c r="C337" s="121" t="s">
        <v>175</v>
      </c>
      <c r="D337" s="121"/>
      <c r="E337" s="121"/>
      <c r="F337" s="167" t="s">
        <v>24</v>
      </c>
      <c r="G337" s="167" t="s">
        <v>24</v>
      </c>
      <c r="H337" s="167" t="s">
        <v>24</v>
      </c>
      <c r="I337" s="167" t="s">
        <v>24</v>
      </c>
      <c r="J337" s="168">
        <v>7857.26</v>
      </c>
      <c r="K337" s="167" t="s">
        <v>244</v>
      </c>
      <c r="L337" s="168">
        <v>1939.09</v>
      </c>
      <c r="M337" s="169" t="s">
        <v>24</v>
      </c>
      <c r="N337" s="170" t="s">
        <v>24</v>
      </c>
      <c r="T337" s="122" t="s">
        <v>175</v>
      </c>
    </row>
    <row r="338" spans="1:23" s="116" customFormat="1" x14ac:dyDescent="0.2">
      <c r="A338" s="166"/>
      <c r="B338" s="164" t="s">
        <v>172</v>
      </c>
      <c r="C338" s="121" t="s">
        <v>177</v>
      </c>
      <c r="D338" s="121"/>
      <c r="E338" s="121"/>
      <c r="F338" s="167" t="s">
        <v>24</v>
      </c>
      <c r="G338" s="167" t="s">
        <v>24</v>
      </c>
      <c r="H338" s="167" t="s">
        <v>24</v>
      </c>
      <c r="I338" s="167" t="s">
        <v>24</v>
      </c>
      <c r="J338" s="168">
        <v>4197.5200000000004</v>
      </c>
      <c r="K338" s="167" t="s">
        <v>244</v>
      </c>
      <c r="L338" s="168">
        <v>1035.9100000000001</v>
      </c>
      <c r="M338" s="169" t="s">
        <v>24</v>
      </c>
      <c r="N338" s="170" t="s">
        <v>24</v>
      </c>
      <c r="T338" s="122" t="s">
        <v>177</v>
      </c>
    </row>
    <row r="339" spans="1:23" s="116" customFormat="1" x14ac:dyDescent="0.2">
      <c r="A339" s="166"/>
      <c r="B339" s="164" t="s">
        <v>178</v>
      </c>
      <c r="C339" s="121" t="s">
        <v>179</v>
      </c>
      <c r="D339" s="121"/>
      <c r="E339" s="121"/>
      <c r="F339" s="167" t="s">
        <v>24</v>
      </c>
      <c r="G339" s="167" t="s">
        <v>24</v>
      </c>
      <c r="H339" s="167" t="s">
        <v>24</v>
      </c>
      <c r="I339" s="167" t="s">
        <v>24</v>
      </c>
      <c r="J339" s="168">
        <v>546.69000000000005</v>
      </c>
      <c r="K339" s="167" t="s">
        <v>244</v>
      </c>
      <c r="L339" s="168">
        <v>134.91999999999999</v>
      </c>
      <c r="M339" s="169" t="s">
        <v>24</v>
      </c>
      <c r="N339" s="170" t="s">
        <v>24</v>
      </c>
      <c r="T339" s="122" t="s">
        <v>179</v>
      </c>
    </row>
    <row r="340" spans="1:23" s="116" customFormat="1" x14ac:dyDescent="0.2">
      <c r="A340" s="166"/>
      <c r="B340" s="164" t="s">
        <v>180</v>
      </c>
      <c r="C340" s="121" t="s">
        <v>181</v>
      </c>
      <c r="D340" s="121"/>
      <c r="E340" s="121"/>
      <c r="F340" s="167" t="s">
        <v>24</v>
      </c>
      <c r="G340" s="167" t="s">
        <v>24</v>
      </c>
      <c r="H340" s="167" t="s">
        <v>24</v>
      </c>
      <c r="I340" s="167" t="s">
        <v>24</v>
      </c>
      <c r="J340" s="168">
        <v>9428.6200000000008</v>
      </c>
      <c r="K340" s="167" t="s">
        <v>24</v>
      </c>
      <c r="L340" s="168">
        <v>2023.38</v>
      </c>
      <c r="M340" s="169" t="s">
        <v>24</v>
      </c>
      <c r="N340" s="170" t="s">
        <v>24</v>
      </c>
      <c r="T340" s="122" t="s">
        <v>181</v>
      </c>
    </row>
    <row r="341" spans="1:23" s="116" customFormat="1" x14ac:dyDescent="0.2">
      <c r="A341" s="166"/>
      <c r="B341" s="164" t="s">
        <v>24</v>
      </c>
      <c r="C341" s="121" t="s">
        <v>183</v>
      </c>
      <c r="D341" s="121"/>
      <c r="E341" s="121"/>
      <c r="F341" s="167" t="s">
        <v>184</v>
      </c>
      <c r="G341" s="167" t="s">
        <v>523</v>
      </c>
      <c r="H341" s="167" t="s">
        <v>244</v>
      </c>
      <c r="I341" s="167" t="s">
        <v>524</v>
      </c>
      <c r="J341" s="168" t="s">
        <v>24</v>
      </c>
      <c r="K341" s="167" t="s">
        <v>24</v>
      </c>
      <c r="L341" s="168" t="s">
        <v>24</v>
      </c>
      <c r="M341" s="169" t="s">
        <v>24</v>
      </c>
      <c r="N341" s="170" t="s">
        <v>24</v>
      </c>
      <c r="U341" s="122" t="s">
        <v>183</v>
      </c>
    </row>
    <row r="342" spans="1:23" s="116" customFormat="1" ht="22.5" x14ac:dyDescent="0.2">
      <c r="A342" s="166"/>
      <c r="B342" s="164" t="s">
        <v>24</v>
      </c>
      <c r="C342" s="121" t="s">
        <v>187</v>
      </c>
      <c r="D342" s="121"/>
      <c r="E342" s="121"/>
      <c r="F342" s="167" t="s">
        <v>184</v>
      </c>
      <c r="G342" s="167" t="s">
        <v>525</v>
      </c>
      <c r="H342" s="167" t="s">
        <v>244</v>
      </c>
      <c r="I342" s="167" t="s">
        <v>526</v>
      </c>
      <c r="J342" s="168" t="s">
        <v>24</v>
      </c>
      <c r="K342" s="167" t="s">
        <v>24</v>
      </c>
      <c r="L342" s="168" t="s">
        <v>24</v>
      </c>
      <c r="M342" s="169" t="s">
        <v>24</v>
      </c>
      <c r="N342" s="170" t="s">
        <v>24</v>
      </c>
      <c r="U342" s="122" t="s">
        <v>187</v>
      </c>
    </row>
    <row r="343" spans="1:23" s="116" customFormat="1" x14ac:dyDescent="0.2">
      <c r="A343" s="166"/>
      <c r="B343" s="164" t="s">
        <v>24</v>
      </c>
      <c r="C343" s="158" t="s">
        <v>190</v>
      </c>
      <c r="D343" s="158"/>
      <c r="E343" s="158"/>
      <c r="F343" s="159" t="s">
        <v>24</v>
      </c>
      <c r="G343" s="159" t="s">
        <v>24</v>
      </c>
      <c r="H343" s="159" t="s">
        <v>24</v>
      </c>
      <c r="I343" s="159" t="s">
        <v>24</v>
      </c>
      <c r="J343" s="160">
        <v>21483.4</v>
      </c>
      <c r="K343" s="159" t="s">
        <v>24</v>
      </c>
      <c r="L343" s="160">
        <v>4998.38</v>
      </c>
      <c r="M343" s="161" t="s">
        <v>24</v>
      </c>
      <c r="N343" s="162" t="s">
        <v>24</v>
      </c>
      <c r="V343" s="122" t="s">
        <v>190</v>
      </c>
    </row>
    <row r="344" spans="1:23" s="116" customFormat="1" x14ac:dyDescent="0.2">
      <c r="A344" s="166"/>
      <c r="B344" s="164" t="s">
        <v>24</v>
      </c>
      <c r="C344" s="121" t="s">
        <v>191</v>
      </c>
      <c r="D344" s="121"/>
      <c r="E344" s="121"/>
      <c r="F344" s="167" t="s">
        <v>24</v>
      </c>
      <c r="G344" s="167" t="s">
        <v>24</v>
      </c>
      <c r="H344" s="167" t="s">
        <v>24</v>
      </c>
      <c r="I344" s="167" t="s">
        <v>24</v>
      </c>
      <c r="J344" s="168" t="s">
        <v>24</v>
      </c>
      <c r="K344" s="167" t="s">
        <v>24</v>
      </c>
      <c r="L344" s="168">
        <v>2074.0100000000002</v>
      </c>
      <c r="M344" s="169" t="s">
        <v>24</v>
      </c>
      <c r="N344" s="170" t="s">
        <v>24</v>
      </c>
      <c r="U344" s="122" t="s">
        <v>191</v>
      </c>
    </row>
    <row r="345" spans="1:23" s="116" customFormat="1" ht="33.75" x14ac:dyDescent="0.2">
      <c r="A345" s="166"/>
      <c r="B345" s="164" t="s">
        <v>332</v>
      </c>
      <c r="C345" s="121" t="s">
        <v>333</v>
      </c>
      <c r="D345" s="121"/>
      <c r="E345" s="121"/>
      <c r="F345" s="167" t="s">
        <v>194</v>
      </c>
      <c r="G345" s="167" t="s">
        <v>334</v>
      </c>
      <c r="H345" s="167" t="s">
        <v>24</v>
      </c>
      <c r="I345" s="167" t="s">
        <v>334</v>
      </c>
      <c r="J345" s="168" t="s">
        <v>24</v>
      </c>
      <c r="K345" s="167" t="s">
        <v>24</v>
      </c>
      <c r="L345" s="168">
        <v>2115.4899999999998</v>
      </c>
      <c r="M345" s="169" t="s">
        <v>24</v>
      </c>
      <c r="N345" s="170" t="s">
        <v>24</v>
      </c>
      <c r="U345" s="122" t="s">
        <v>333</v>
      </c>
    </row>
    <row r="346" spans="1:23" s="116" customFormat="1" ht="33.75" x14ac:dyDescent="0.2">
      <c r="A346" s="166"/>
      <c r="B346" s="164" t="s">
        <v>335</v>
      </c>
      <c r="C346" s="121" t="s">
        <v>336</v>
      </c>
      <c r="D346" s="121"/>
      <c r="E346" s="121"/>
      <c r="F346" s="167" t="s">
        <v>194</v>
      </c>
      <c r="G346" s="167" t="s">
        <v>337</v>
      </c>
      <c r="H346" s="167" t="s">
        <v>24</v>
      </c>
      <c r="I346" s="167" t="s">
        <v>337</v>
      </c>
      <c r="J346" s="168" t="s">
        <v>24</v>
      </c>
      <c r="K346" s="167" t="s">
        <v>24</v>
      </c>
      <c r="L346" s="168">
        <v>1202.93</v>
      </c>
      <c r="M346" s="169" t="s">
        <v>24</v>
      </c>
      <c r="N346" s="170" t="s">
        <v>24</v>
      </c>
      <c r="U346" s="122" t="s">
        <v>336</v>
      </c>
    </row>
    <row r="347" spans="1:23" s="116" customFormat="1" x14ac:dyDescent="0.2">
      <c r="A347" s="171"/>
      <c r="B347" s="172"/>
      <c r="C347" s="173" t="s">
        <v>199</v>
      </c>
      <c r="D347" s="173"/>
      <c r="E347" s="173"/>
      <c r="F347" s="174" t="s">
        <v>24</v>
      </c>
      <c r="G347" s="174" t="s">
        <v>24</v>
      </c>
      <c r="H347" s="174" t="s">
        <v>24</v>
      </c>
      <c r="I347" s="174" t="s">
        <v>24</v>
      </c>
      <c r="J347" s="175" t="s">
        <v>24</v>
      </c>
      <c r="K347" s="174" t="s">
        <v>24</v>
      </c>
      <c r="L347" s="175">
        <v>8316.7999999999993</v>
      </c>
      <c r="M347" s="161" t="s">
        <v>24</v>
      </c>
      <c r="N347" s="176" t="s">
        <v>24</v>
      </c>
      <c r="W347" s="122" t="s">
        <v>199</v>
      </c>
    </row>
    <row r="348" spans="1:23" s="116" customFormat="1" ht="22.5" x14ac:dyDescent="0.2">
      <c r="A348" s="156" t="s">
        <v>527</v>
      </c>
      <c r="B348" s="157" t="s">
        <v>482</v>
      </c>
      <c r="C348" s="158" t="s">
        <v>483</v>
      </c>
      <c r="D348" s="158"/>
      <c r="E348" s="158"/>
      <c r="F348" s="159" t="s">
        <v>239</v>
      </c>
      <c r="G348" s="159" t="s">
        <v>24</v>
      </c>
      <c r="H348" s="159" t="s">
        <v>24</v>
      </c>
      <c r="I348" s="159" t="s">
        <v>528</v>
      </c>
      <c r="J348" s="160">
        <v>665</v>
      </c>
      <c r="K348" s="159" t="s">
        <v>24</v>
      </c>
      <c r="L348" s="160">
        <v>14483.7</v>
      </c>
      <c r="M348" s="161" t="s">
        <v>24</v>
      </c>
      <c r="N348" s="162" t="s">
        <v>24</v>
      </c>
      <c r="Q348" s="122" t="s">
        <v>483</v>
      </c>
    </row>
    <row r="349" spans="1:23" s="116" customFormat="1" ht="33.75" x14ac:dyDescent="0.2">
      <c r="A349" s="156" t="s">
        <v>529</v>
      </c>
      <c r="B349" s="157" t="s">
        <v>516</v>
      </c>
      <c r="C349" s="158" t="s">
        <v>517</v>
      </c>
      <c r="D349" s="158"/>
      <c r="E349" s="158"/>
      <c r="F349" s="159" t="s">
        <v>358</v>
      </c>
      <c r="G349" s="159" t="s">
        <v>24</v>
      </c>
      <c r="H349" s="159" t="s">
        <v>24</v>
      </c>
      <c r="I349" s="159" t="s">
        <v>488</v>
      </c>
      <c r="J349" s="160">
        <v>8213.7199999999993</v>
      </c>
      <c r="K349" s="159" t="s">
        <v>24</v>
      </c>
      <c r="L349" s="160">
        <v>410.69</v>
      </c>
      <c r="M349" s="161" t="s">
        <v>24</v>
      </c>
      <c r="N349" s="162" t="s">
        <v>24</v>
      </c>
      <c r="Q349" s="122" t="s">
        <v>517</v>
      </c>
    </row>
    <row r="350" spans="1:23" s="116" customFormat="1" ht="22.5" x14ac:dyDescent="0.2">
      <c r="A350" s="156" t="s">
        <v>530</v>
      </c>
      <c r="B350" s="157" t="s">
        <v>531</v>
      </c>
      <c r="C350" s="158" t="s">
        <v>532</v>
      </c>
      <c r="D350" s="158"/>
      <c r="E350" s="158"/>
      <c r="F350" s="159" t="s">
        <v>358</v>
      </c>
      <c r="G350" s="159" t="s">
        <v>24</v>
      </c>
      <c r="H350" s="159" t="s">
        <v>24</v>
      </c>
      <c r="I350" s="159" t="s">
        <v>533</v>
      </c>
      <c r="J350" s="160">
        <v>8780.09</v>
      </c>
      <c r="K350" s="159" t="s">
        <v>24</v>
      </c>
      <c r="L350" s="160">
        <v>7.02</v>
      </c>
      <c r="M350" s="161" t="s">
        <v>24</v>
      </c>
      <c r="N350" s="162" t="s">
        <v>24</v>
      </c>
      <c r="Q350" s="122" t="s">
        <v>532</v>
      </c>
    </row>
    <row r="351" spans="1:23" s="116" customFormat="1" x14ac:dyDescent="0.2">
      <c r="A351" s="200"/>
      <c r="B351" s="201"/>
      <c r="C351" s="121" t="s">
        <v>534</v>
      </c>
      <c r="D351" s="121"/>
      <c r="E351" s="121"/>
      <c r="F351" s="121"/>
      <c r="G351" s="121"/>
      <c r="H351" s="121"/>
      <c r="I351" s="121"/>
      <c r="J351" s="121"/>
      <c r="K351" s="121"/>
      <c r="L351" s="121"/>
      <c r="M351" s="121"/>
      <c r="N351" s="165"/>
      <c r="R351" s="122" t="s">
        <v>534</v>
      </c>
    </row>
    <row r="352" spans="1:23" s="116" customFormat="1" ht="22.5" x14ac:dyDescent="0.2">
      <c r="A352" s="156" t="s">
        <v>535</v>
      </c>
      <c r="B352" s="157" t="s">
        <v>486</v>
      </c>
      <c r="C352" s="158" t="s">
        <v>487</v>
      </c>
      <c r="D352" s="158"/>
      <c r="E352" s="158"/>
      <c r="F352" s="159" t="s">
        <v>302</v>
      </c>
      <c r="G352" s="159" t="s">
        <v>24</v>
      </c>
      <c r="H352" s="159" t="s">
        <v>24</v>
      </c>
      <c r="I352" s="159" t="s">
        <v>536</v>
      </c>
      <c r="J352" s="160" t="s">
        <v>24</v>
      </c>
      <c r="K352" s="159" t="s">
        <v>24</v>
      </c>
      <c r="L352" s="160" t="s">
        <v>24</v>
      </c>
      <c r="M352" s="161" t="s">
        <v>24</v>
      </c>
      <c r="N352" s="162" t="s">
        <v>24</v>
      </c>
      <c r="Q352" s="122" t="s">
        <v>487</v>
      </c>
    </row>
    <row r="353" spans="1:23" s="116" customFormat="1" x14ac:dyDescent="0.2">
      <c r="A353" s="200"/>
      <c r="B353" s="201"/>
      <c r="C353" s="121" t="s">
        <v>537</v>
      </c>
      <c r="D353" s="121"/>
      <c r="E353" s="121"/>
      <c r="F353" s="121"/>
      <c r="G353" s="121"/>
      <c r="H353" s="121"/>
      <c r="I353" s="121"/>
      <c r="J353" s="121"/>
      <c r="K353" s="121"/>
      <c r="L353" s="121"/>
      <c r="M353" s="121"/>
      <c r="N353" s="165"/>
      <c r="R353" s="122" t="s">
        <v>537</v>
      </c>
    </row>
    <row r="354" spans="1:23" s="116" customFormat="1" ht="22.5" x14ac:dyDescent="0.2">
      <c r="A354" s="163"/>
      <c r="B354" s="164" t="s">
        <v>242</v>
      </c>
      <c r="C354" s="121" t="s">
        <v>243</v>
      </c>
      <c r="D354" s="121"/>
      <c r="E354" s="121"/>
      <c r="F354" s="121"/>
      <c r="G354" s="121"/>
      <c r="H354" s="121"/>
      <c r="I354" s="121"/>
      <c r="J354" s="121"/>
      <c r="K354" s="121"/>
      <c r="L354" s="121"/>
      <c r="M354" s="121"/>
      <c r="N354" s="165"/>
      <c r="S354" s="122" t="s">
        <v>243</v>
      </c>
    </row>
    <row r="355" spans="1:23" s="116" customFormat="1" x14ac:dyDescent="0.2">
      <c r="A355" s="166"/>
      <c r="B355" s="164" t="s">
        <v>168</v>
      </c>
      <c r="C355" s="121" t="s">
        <v>175</v>
      </c>
      <c r="D355" s="121"/>
      <c r="E355" s="121"/>
      <c r="F355" s="167" t="s">
        <v>24</v>
      </c>
      <c r="G355" s="167" t="s">
        <v>24</v>
      </c>
      <c r="H355" s="167" t="s">
        <v>24</v>
      </c>
      <c r="I355" s="167" t="s">
        <v>24</v>
      </c>
      <c r="J355" s="168">
        <v>282.66000000000003</v>
      </c>
      <c r="K355" s="167" t="s">
        <v>244</v>
      </c>
      <c r="L355" s="168">
        <v>481.09</v>
      </c>
      <c r="M355" s="169" t="s">
        <v>24</v>
      </c>
      <c r="N355" s="170" t="s">
        <v>24</v>
      </c>
      <c r="T355" s="122" t="s">
        <v>175</v>
      </c>
    </row>
    <row r="356" spans="1:23" s="116" customFormat="1" x14ac:dyDescent="0.2">
      <c r="A356" s="166"/>
      <c r="B356" s="164" t="s">
        <v>172</v>
      </c>
      <c r="C356" s="121" t="s">
        <v>177</v>
      </c>
      <c r="D356" s="121"/>
      <c r="E356" s="121"/>
      <c r="F356" s="167" t="s">
        <v>24</v>
      </c>
      <c r="G356" s="167" t="s">
        <v>24</v>
      </c>
      <c r="H356" s="167" t="s">
        <v>24</v>
      </c>
      <c r="I356" s="167" t="s">
        <v>24</v>
      </c>
      <c r="J356" s="168">
        <v>43.61</v>
      </c>
      <c r="K356" s="167" t="s">
        <v>244</v>
      </c>
      <c r="L356" s="168">
        <v>74.22</v>
      </c>
      <c r="M356" s="169" t="s">
        <v>24</v>
      </c>
      <c r="N356" s="170" t="s">
        <v>24</v>
      </c>
      <c r="T356" s="122" t="s">
        <v>177</v>
      </c>
    </row>
    <row r="357" spans="1:23" s="116" customFormat="1" x14ac:dyDescent="0.2">
      <c r="A357" s="166"/>
      <c r="B357" s="164" t="s">
        <v>178</v>
      </c>
      <c r="C357" s="121" t="s">
        <v>179</v>
      </c>
      <c r="D357" s="121"/>
      <c r="E357" s="121"/>
      <c r="F357" s="167" t="s">
        <v>24</v>
      </c>
      <c r="G357" s="167" t="s">
        <v>24</v>
      </c>
      <c r="H357" s="167" t="s">
        <v>24</v>
      </c>
      <c r="I357" s="167" t="s">
        <v>24</v>
      </c>
      <c r="J357" s="168">
        <v>17.149999999999999</v>
      </c>
      <c r="K357" s="167" t="s">
        <v>244</v>
      </c>
      <c r="L357" s="168">
        <v>29.19</v>
      </c>
      <c r="M357" s="169" t="s">
        <v>24</v>
      </c>
      <c r="N357" s="170" t="s">
        <v>24</v>
      </c>
      <c r="T357" s="122" t="s">
        <v>179</v>
      </c>
    </row>
    <row r="358" spans="1:23" s="116" customFormat="1" x14ac:dyDescent="0.2">
      <c r="A358" s="166"/>
      <c r="B358" s="164" t="s">
        <v>180</v>
      </c>
      <c r="C358" s="121" t="s">
        <v>181</v>
      </c>
      <c r="D358" s="121"/>
      <c r="E358" s="121"/>
      <c r="F358" s="167" t="s">
        <v>24</v>
      </c>
      <c r="G358" s="167" t="s">
        <v>24</v>
      </c>
      <c r="H358" s="167" t="s">
        <v>24</v>
      </c>
      <c r="I358" s="167" t="s">
        <v>24</v>
      </c>
      <c r="J358" s="168">
        <v>8.5399999999999991</v>
      </c>
      <c r="K358" s="167" t="s">
        <v>24</v>
      </c>
      <c r="L358" s="168">
        <v>12.64</v>
      </c>
      <c r="M358" s="169" t="s">
        <v>24</v>
      </c>
      <c r="N358" s="170" t="s">
        <v>24</v>
      </c>
      <c r="T358" s="122" t="s">
        <v>181</v>
      </c>
    </row>
    <row r="359" spans="1:23" s="116" customFormat="1" x14ac:dyDescent="0.2">
      <c r="A359" s="166"/>
      <c r="B359" s="164" t="s">
        <v>24</v>
      </c>
      <c r="C359" s="121" t="s">
        <v>183</v>
      </c>
      <c r="D359" s="121"/>
      <c r="E359" s="121"/>
      <c r="F359" s="167" t="s">
        <v>184</v>
      </c>
      <c r="G359" s="167" t="s">
        <v>490</v>
      </c>
      <c r="H359" s="167" t="s">
        <v>244</v>
      </c>
      <c r="I359" s="167" t="s">
        <v>538</v>
      </c>
      <c r="J359" s="168" t="s">
        <v>24</v>
      </c>
      <c r="K359" s="167" t="s">
        <v>24</v>
      </c>
      <c r="L359" s="168" t="s">
        <v>24</v>
      </c>
      <c r="M359" s="169" t="s">
        <v>24</v>
      </c>
      <c r="N359" s="170" t="s">
        <v>24</v>
      </c>
      <c r="U359" s="122" t="s">
        <v>183</v>
      </c>
    </row>
    <row r="360" spans="1:23" s="116" customFormat="1" x14ac:dyDescent="0.2">
      <c r="A360" s="166"/>
      <c r="B360" s="164" t="s">
        <v>24</v>
      </c>
      <c r="C360" s="121" t="s">
        <v>187</v>
      </c>
      <c r="D360" s="121"/>
      <c r="E360" s="121"/>
      <c r="F360" s="167" t="s">
        <v>184</v>
      </c>
      <c r="G360" s="167" t="s">
        <v>492</v>
      </c>
      <c r="H360" s="167" t="s">
        <v>244</v>
      </c>
      <c r="I360" s="167" t="s">
        <v>539</v>
      </c>
      <c r="J360" s="168" t="s">
        <v>24</v>
      </c>
      <c r="K360" s="167" t="s">
        <v>24</v>
      </c>
      <c r="L360" s="168" t="s">
        <v>24</v>
      </c>
      <c r="M360" s="169" t="s">
        <v>24</v>
      </c>
      <c r="N360" s="170" t="s">
        <v>24</v>
      </c>
      <c r="U360" s="122" t="s">
        <v>187</v>
      </c>
    </row>
    <row r="361" spans="1:23" s="116" customFormat="1" x14ac:dyDescent="0.2">
      <c r="A361" s="166"/>
      <c r="B361" s="164" t="s">
        <v>24</v>
      </c>
      <c r="C361" s="158" t="s">
        <v>190</v>
      </c>
      <c r="D361" s="158"/>
      <c r="E361" s="158"/>
      <c r="F361" s="159" t="s">
        <v>24</v>
      </c>
      <c r="G361" s="159" t="s">
        <v>24</v>
      </c>
      <c r="H361" s="159" t="s">
        <v>24</v>
      </c>
      <c r="I361" s="159" t="s">
        <v>24</v>
      </c>
      <c r="J361" s="160">
        <v>334.81</v>
      </c>
      <c r="K361" s="159" t="s">
        <v>24</v>
      </c>
      <c r="L361" s="160">
        <v>567.95000000000005</v>
      </c>
      <c r="M361" s="161" t="s">
        <v>24</v>
      </c>
      <c r="N361" s="162" t="s">
        <v>24</v>
      </c>
      <c r="V361" s="122" t="s">
        <v>190</v>
      </c>
    </row>
    <row r="362" spans="1:23" s="116" customFormat="1" x14ac:dyDescent="0.2">
      <c r="A362" s="166"/>
      <c r="B362" s="164" t="s">
        <v>24</v>
      </c>
      <c r="C362" s="121" t="s">
        <v>191</v>
      </c>
      <c r="D362" s="121"/>
      <c r="E362" s="121"/>
      <c r="F362" s="167" t="s">
        <v>24</v>
      </c>
      <c r="G362" s="167" t="s">
        <v>24</v>
      </c>
      <c r="H362" s="167" t="s">
        <v>24</v>
      </c>
      <c r="I362" s="167" t="s">
        <v>24</v>
      </c>
      <c r="J362" s="168" t="s">
        <v>24</v>
      </c>
      <c r="K362" s="167" t="s">
        <v>24</v>
      </c>
      <c r="L362" s="168">
        <v>510.28</v>
      </c>
      <c r="M362" s="169" t="s">
        <v>24</v>
      </c>
      <c r="N362" s="170" t="s">
        <v>24</v>
      </c>
      <c r="U362" s="122" t="s">
        <v>191</v>
      </c>
    </row>
    <row r="363" spans="1:23" s="116" customFormat="1" ht="33.75" x14ac:dyDescent="0.2">
      <c r="A363" s="166"/>
      <c r="B363" s="164" t="s">
        <v>309</v>
      </c>
      <c r="C363" s="121" t="s">
        <v>310</v>
      </c>
      <c r="D363" s="121"/>
      <c r="E363" s="121"/>
      <c r="F363" s="167" t="s">
        <v>194</v>
      </c>
      <c r="G363" s="167" t="s">
        <v>311</v>
      </c>
      <c r="H363" s="167" t="s">
        <v>24</v>
      </c>
      <c r="I363" s="167" t="s">
        <v>311</v>
      </c>
      <c r="J363" s="168" t="s">
        <v>24</v>
      </c>
      <c r="K363" s="167" t="s">
        <v>24</v>
      </c>
      <c r="L363" s="168">
        <v>571.51</v>
      </c>
      <c r="M363" s="169" t="s">
        <v>24</v>
      </c>
      <c r="N363" s="170" t="s">
        <v>24</v>
      </c>
      <c r="U363" s="122" t="s">
        <v>310</v>
      </c>
    </row>
    <row r="364" spans="1:23" s="116" customFormat="1" ht="33.75" x14ac:dyDescent="0.2">
      <c r="A364" s="166"/>
      <c r="B364" s="164" t="s">
        <v>312</v>
      </c>
      <c r="C364" s="121" t="s">
        <v>313</v>
      </c>
      <c r="D364" s="121"/>
      <c r="E364" s="121"/>
      <c r="F364" s="167" t="s">
        <v>194</v>
      </c>
      <c r="G364" s="167" t="s">
        <v>198</v>
      </c>
      <c r="H364" s="167" t="s">
        <v>24</v>
      </c>
      <c r="I364" s="167" t="s">
        <v>198</v>
      </c>
      <c r="J364" s="168" t="s">
        <v>24</v>
      </c>
      <c r="K364" s="167" t="s">
        <v>24</v>
      </c>
      <c r="L364" s="168">
        <v>331.68</v>
      </c>
      <c r="M364" s="169" t="s">
        <v>24</v>
      </c>
      <c r="N364" s="170" t="s">
        <v>24</v>
      </c>
      <c r="U364" s="122" t="s">
        <v>313</v>
      </c>
    </row>
    <row r="365" spans="1:23" s="116" customFormat="1" x14ac:dyDescent="0.2">
      <c r="A365" s="171"/>
      <c r="B365" s="172"/>
      <c r="C365" s="173" t="s">
        <v>199</v>
      </c>
      <c r="D365" s="173"/>
      <c r="E365" s="173"/>
      <c r="F365" s="174" t="s">
        <v>24</v>
      </c>
      <c r="G365" s="174" t="s">
        <v>24</v>
      </c>
      <c r="H365" s="174" t="s">
        <v>24</v>
      </c>
      <c r="I365" s="174" t="s">
        <v>24</v>
      </c>
      <c r="J365" s="175" t="s">
        <v>24</v>
      </c>
      <c r="K365" s="174" t="s">
        <v>24</v>
      </c>
      <c r="L365" s="175">
        <v>1471.14</v>
      </c>
      <c r="M365" s="161" t="s">
        <v>24</v>
      </c>
      <c r="N365" s="176" t="s">
        <v>24</v>
      </c>
      <c r="W365" s="122" t="s">
        <v>199</v>
      </c>
    </row>
    <row r="366" spans="1:23" s="116" customFormat="1" ht="22.5" x14ac:dyDescent="0.2">
      <c r="A366" s="156" t="s">
        <v>337</v>
      </c>
      <c r="B366" s="157" t="s">
        <v>540</v>
      </c>
      <c r="C366" s="158" t="s">
        <v>541</v>
      </c>
      <c r="D366" s="158"/>
      <c r="E366" s="158"/>
      <c r="F366" s="159" t="s">
        <v>239</v>
      </c>
      <c r="G366" s="159" t="s">
        <v>24</v>
      </c>
      <c r="H366" s="159" t="s">
        <v>24</v>
      </c>
      <c r="I366" s="159" t="s">
        <v>506</v>
      </c>
      <c r="J366" s="160">
        <v>519.79999999999995</v>
      </c>
      <c r="K366" s="159" t="s">
        <v>24</v>
      </c>
      <c r="L366" s="160">
        <v>13.25</v>
      </c>
      <c r="M366" s="161" t="s">
        <v>24</v>
      </c>
      <c r="N366" s="162" t="s">
        <v>24</v>
      </c>
      <c r="Q366" s="122" t="s">
        <v>541</v>
      </c>
    </row>
    <row r="367" spans="1:23" s="116" customFormat="1" ht="22.5" x14ac:dyDescent="0.2">
      <c r="A367" s="156" t="s">
        <v>542</v>
      </c>
      <c r="B367" s="157" t="s">
        <v>543</v>
      </c>
      <c r="C367" s="158" t="s">
        <v>544</v>
      </c>
      <c r="D367" s="158"/>
      <c r="E367" s="158"/>
      <c r="F367" s="159" t="s">
        <v>239</v>
      </c>
      <c r="G367" s="159" t="s">
        <v>24</v>
      </c>
      <c r="H367" s="159" t="s">
        <v>24</v>
      </c>
      <c r="I367" s="159" t="s">
        <v>545</v>
      </c>
      <c r="J367" s="160" t="s">
        <v>24</v>
      </c>
      <c r="K367" s="159" t="s">
        <v>24</v>
      </c>
      <c r="L367" s="160" t="s">
        <v>24</v>
      </c>
      <c r="M367" s="161" t="s">
        <v>24</v>
      </c>
      <c r="N367" s="162" t="s">
        <v>24</v>
      </c>
      <c r="Q367" s="122" t="s">
        <v>544</v>
      </c>
    </row>
    <row r="368" spans="1:23" s="116" customFormat="1" x14ac:dyDescent="0.2">
      <c r="A368" s="200"/>
      <c r="B368" s="201"/>
      <c r="C368" s="121" t="s">
        <v>546</v>
      </c>
      <c r="D368" s="121"/>
      <c r="E368" s="121"/>
      <c r="F368" s="121"/>
      <c r="G368" s="121"/>
      <c r="H368" s="121"/>
      <c r="I368" s="121"/>
      <c r="J368" s="121"/>
      <c r="K368" s="121"/>
      <c r="L368" s="121"/>
      <c r="M368" s="121"/>
      <c r="N368" s="165"/>
      <c r="R368" s="122" t="s">
        <v>546</v>
      </c>
    </row>
    <row r="369" spans="1:23" s="116" customFormat="1" ht="22.5" x14ac:dyDescent="0.2">
      <c r="A369" s="163"/>
      <c r="B369" s="164" t="s">
        <v>242</v>
      </c>
      <c r="C369" s="121" t="s">
        <v>243</v>
      </c>
      <c r="D369" s="121"/>
      <c r="E369" s="121"/>
      <c r="F369" s="121"/>
      <c r="G369" s="121"/>
      <c r="H369" s="121"/>
      <c r="I369" s="121"/>
      <c r="J369" s="121"/>
      <c r="K369" s="121"/>
      <c r="L369" s="121"/>
      <c r="M369" s="121"/>
      <c r="N369" s="165"/>
      <c r="S369" s="122" t="s">
        <v>243</v>
      </c>
    </row>
    <row r="370" spans="1:23" s="116" customFormat="1" x14ac:dyDescent="0.2">
      <c r="A370" s="166"/>
      <c r="B370" s="164" t="s">
        <v>168</v>
      </c>
      <c r="C370" s="121" t="s">
        <v>175</v>
      </c>
      <c r="D370" s="121"/>
      <c r="E370" s="121"/>
      <c r="F370" s="167" t="s">
        <v>24</v>
      </c>
      <c r="G370" s="167" t="s">
        <v>24</v>
      </c>
      <c r="H370" s="167" t="s">
        <v>24</v>
      </c>
      <c r="I370" s="167" t="s">
        <v>24</v>
      </c>
      <c r="J370" s="168">
        <v>26.26</v>
      </c>
      <c r="K370" s="167" t="s">
        <v>244</v>
      </c>
      <c r="L370" s="168">
        <v>1474.92</v>
      </c>
      <c r="M370" s="169" t="s">
        <v>24</v>
      </c>
      <c r="N370" s="170" t="s">
        <v>24</v>
      </c>
      <c r="T370" s="122" t="s">
        <v>175</v>
      </c>
    </row>
    <row r="371" spans="1:23" s="116" customFormat="1" x14ac:dyDescent="0.2">
      <c r="A371" s="166"/>
      <c r="B371" s="164" t="s">
        <v>172</v>
      </c>
      <c r="C371" s="121" t="s">
        <v>177</v>
      </c>
      <c r="D371" s="121"/>
      <c r="E371" s="121"/>
      <c r="F371" s="167" t="s">
        <v>24</v>
      </c>
      <c r="G371" s="167" t="s">
        <v>24</v>
      </c>
      <c r="H371" s="167" t="s">
        <v>24</v>
      </c>
      <c r="I371" s="167" t="s">
        <v>24</v>
      </c>
      <c r="J371" s="168">
        <v>50.01</v>
      </c>
      <c r="K371" s="167" t="s">
        <v>244</v>
      </c>
      <c r="L371" s="168">
        <v>2808.86</v>
      </c>
      <c r="M371" s="169" t="s">
        <v>24</v>
      </c>
      <c r="N371" s="170" t="s">
        <v>24</v>
      </c>
      <c r="T371" s="122" t="s">
        <v>177</v>
      </c>
    </row>
    <row r="372" spans="1:23" s="116" customFormat="1" x14ac:dyDescent="0.2">
      <c r="A372" s="166"/>
      <c r="B372" s="164" t="s">
        <v>178</v>
      </c>
      <c r="C372" s="121" t="s">
        <v>179</v>
      </c>
      <c r="D372" s="121"/>
      <c r="E372" s="121"/>
      <c r="F372" s="167" t="s">
        <v>24</v>
      </c>
      <c r="G372" s="167" t="s">
        <v>24</v>
      </c>
      <c r="H372" s="167" t="s">
        <v>24</v>
      </c>
      <c r="I372" s="167" t="s">
        <v>24</v>
      </c>
      <c r="J372" s="168">
        <v>5.54</v>
      </c>
      <c r="K372" s="167" t="s">
        <v>244</v>
      </c>
      <c r="L372" s="168">
        <v>311.16000000000003</v>
      </c>
      <c r="M372" s="169" t="s">
        <v>24</v>
      </c>
      <c r="N372" s="170" t="s">
        <v>24</v>
      </c>
      <c r="T372" s="122" t="s">
        <v>179</v>
      </c>
    </row>
    <row r="373" spans="1:23" s="116" customFormat="1" x14ac:dyDescent="0.2">
      <c r="A373" s="166"/>
      <c r="B373" s="164" t="s">
        <v>180</v>
      </c>
      <c r="C373" s="121" t="s">
        <v>181</v>
      </c>
      <c r="D373" s="121"/>
      <c r="E373" s="121"/>
      <c r="F373" s="167" t="s">
        <v>24</v>
      </c>
      <c r="G373" s="167" t="s">
        <v>24</v>
      </c>
      <c r="H373" s="167" t="s">
        <v>24</v>
      </c>
      <c r="I373" s="167" t="s">
        <v>24</v>
      </c>
      <c r="J373" s="168">
        <v>0.37</v>
      </c>
      <c r="K373" s="167" t="s">
        <v>24</v>
      </c>
      <c r="L373" s="168">
        <v>18.07</v>
      </c>
      <c r="M373" s="169" t="s">
        <v>24</v>
      </c>
      <c r="N373" s="170" t="s">
        <v>24</v>
      </c>
      <c r="T373" s="122" t="s">
        <v>181</v>
      </c>
    </row>
    <row r="374" spans="1:23" s="116" customFormat="1" x14ac:dyDescent="0.2">
      <c r="A374" s="166"/>
      <c r="B374" s="164" t="s">
        <v>24</v>
      </c>
      <c r="C374" s="121" t="s">
        <v>183</v>
      </c>
      <c r="D374" s="121"/>
      <c r="E374" s="121"/>
      <c r="F374" s="167" t="s">
        <v>184</v>
      </c>
      <c r="G374" s="167" t="s">
        <v>547</v>
      </c>
      <c r="H374" s="167" t="s">
        <v>244</v>
      </c>
      <c r="I374" s="167" t="s">
        <v>548</v>
      </c>
      <c r="J374" s="168" t="s">
        <v>24</v>
      </c>
      <c r="K374" s="167" t="s">
        <v>24</v>
      </c>
      <c r="L374" s="168" t="s">
        <v>24</v>
      </c>
      <c r="M374" s="169" t="s">
        <v>24</v>
      </c>
      <c r="N374" s="170" t="s">
        <v>24</v>
      </c>
      <c r="U374" s="122" t="s">
        <v>183</v>
      </c>
    </row>
    <row r="375" spans="1:23" s="116" customFormat="1" x14ac:dyDescent="0.2">
      <c r="A375" s="166"/>
      <c r="B375" s="164" t="s">
        <v>24</v>
      </c>
      <c r="C375" s="121" t="s">
        <v>187</v>
      </c>
      <c r="D375" s="121"/>
      <c r="E375" s="121"/>
      <c r="F375" s="167" t="s">
        <v>184</v>
      </c>
      <c r="G375" s="167" t="s">
        <v>549</v>
      </c>
      <c r="H375" s="167" t="s">
        <v>244</v>
      </c>
      <c r="I375" s="167" t="s">
        <v>550</v>
      </c>
      <c r="J375" s="168" t="s">
        <v>24</v>
      </c>
      <c r="K375" s="167" t="s">
        <v>24</v>
      </c>
      <c r="L375" s="168" t="s">
        <v>24</v>
      </c>
      <c r="M375" s="169" t="s">
        <v>24</v>
      </c>
      <c r="N375" s="170" t="s">
        <v>24</v>
      </c>
      <c r="U375" s="122" t="s">
        <v>187</v>
      </c>
    </row>
    <row r="376" spans="1:23" s="116" customFormat="1" x14ac:dyDescent="0.2">
      <c r="A376" s="166"/>
      <c r="B376" s="164" t="s">
        <v>24</v>
      </c>
      <c r="C376" s="158" t="s">
        <v>190</v>
      </c>
      <c r="D376" s="158"/>
      <c r="E376" s="158"/>
      <c r="F376" s="159" t="s">
        <v>24</v>
      </c>
      <c r="G376" s="159" t="s">
        <v>24</v>
      </c>
      <c r="H376" s="159" t="s">
        <v>24</v>
      </c>
      <c r="I376" s="159" t="s">
        <v>24</v>
      </c>
      <c r="J376" s="160">
        <v>76.64</v>
      </c>
      <c r="K376" s="159" t="s">
        <v>24</v>
      </c>
      <c r="L376" s="160">
        <v>4301.8500000000004</v>
      </c>
      <c r="M376" s="161" t="s">
        <v>24</v>
      </c>
      <c r="N376" s="162" t="s">
        <v>24</v>
      </c>
      <c r="V376" s="122" t="s">
        <v>190</v>
      </c>
    </row>
    <row r="377" spans="1:23" s="116" customFormat="1" x14ac:dyDescent="0.2">
      <c r="A377" s="166"/>
      <c r="B377" s="164" t="s">
        <v>24</v>
      </c>
      <c r="C377" s="121" t="s">
        <v>191</v>
      </c>
      <c r="D377" s="121"/>
      <c r="E377" s="121"/>
      <c r="F377" s="167" t="s">
        <v>24</v>
      </c>
      <c r="G377" s="167" t="s">
        <v>24</v>
      </c>
      <c r="H377" s="167" t="s">
        <v>24</v>
      </c>
      <c r="I377" s="167" t="s">
        <v>24</v>
      </c>
      <c r="J377" s="168" t="s">
        <v>24</v>
      </c>
      <c r="K377" s="167" t="s">
        <v>24</v>
      </c>
      <c r="L377" s="168">
        <v>1786.08</v>
      </c>
      <c r="M377" s="169" t="s">
        <v>24</v>
      </c>
      <c r="N377" s="170" t="s">
        <v>24</v>
      </c>
      <c r="U377" s="122" t="s">
        <v>191</v>
      </c>
    </row>
    <row r="378" spans="1:23" s="116" customFormat="1" ht="33.75" x14ac:dyDescent="0.2">
      <c r="A378" s="166"/>
      <c r="B378" s="164" t="s">
        <v>309</v>
      </c>
      <c r="C378" s="121" t="s">
        <v>310</v>
      </c>
      <c r="D378" s="121"/>
      <c r="E378" s="121"/>
      <c r="F378" s="167" t="s">
        <v>194</v>
      </c>
      <c r="G378" s="167" t="s">
        <v>311</v>
      </c>
      <c r="H378" s="167" t="s">
        <v>24</v>
      </c>
      <c r="I378" s="167" t="s">
        <v>311</v>
      </c>
      <c r="J378" s="168" t="s">
        <v>24</v>
      </c>
      <c r="K378" s="167" t="s">
        <v>24</v>
      </c>
      <c r="L378" s="168">
        <v>2000.41</v>
      </c>
      <c r="M378" s="169" t="s">
        <v>24</v>
      </c>
      <c r="N378" s="170" t="s">
        <v>24</v>
      </c>
      <c r="U378" s="122" t="s">
        <v>310</v>
      </c>
    </row>
    <row r="379" spans="1:23" s="116" customFormat="1" ht="33.75" x14ac:dyDescent="0.2">
      <c r="A379" s="166"/>
      <c r="B379" s="164" t="s">
        <v>312</v>
      </c>
      <c r="C379" s="121" t="s">
        <v>313</v>
      </c>
      <c r="D379" s="121"/>
      <c r="E379" s="121"/>
      <c r="F379" s="167" t="s">
        <v>194</v>
      </c>
      <c r="G379" s="167" t="s">
        <v>198</v>
      </c>
      <c r="H379" s="167" t="s">
        <v>24</v>
      </c>
      <c r="I379" s="167" t="s">
        <v>198</v>
      </c>
      <c r="J379" s="168" t="s">
        <v>24</v>
      </c>
      <c r="K379" s="167" t="s">
        <v>24</v>
      </c>
      <c r="L379" s="168">
        <v>1160.95</v>
      </c>
      <c r="M379" s="169" t="s">
        <v>24</v>
      </c>
      <c r="N379" s="170" t="s">
        <v>24</v>
      </c>
      <c r="U379" s="122" t="s">
        <v>313</v>
      </c>
    </row>
    <row r="380" spans="1:23" s="116" customFormat="1" x14ac:dyDescent="0.2">
      <c r="A380" s="171"/>
      <c r="B380" s="172"/>
      <c r="C380" s="173" t="s">
        <v>199</v>
      </c>
      <c r="D380" s="173"/>
      <c r="E380" s="173"/>
      <c r="F380" s="174" t="s">
        <v>24</v>
      </c>
      <c r="G380" s="174" t="s">
        <v>24</v>
      </c>
      <c r="H380" s="174" t="s">
        <v>24</v>
      </c>
      <c r="I380" s="174" t="s">
        <v>24</v>
      </c>
      <c r="J380" s="175" t="s">
        <v>24</v>
      </c>
      <c r="K380" s="174" t="s">
        <v>24</v>
      </c>
      <c r="L380" s="175">
        <v>7463.21</v>
      </c>
      <c r="M380" s="161" t="s">
        <v>24</v>
      </c>
      <c r="N380" s="176" t="s">
        <v>24</v>
      </c>
      <c r="W380" s="122" t="s">
        <v>199</v>
      </c>
    </row>
    <row r="381" spans="1:23" s="116" customFormat="1" x14ac:dyDescent="0.2">
      <c r="A381" s="156" t="s">
        <v>551</v>
      </c>
      <c r="B381" s="157" t="s">
        <v>552</v>
      </c>
      <c r="C381" s="158" t="s">
        <v>553</v>
      </c>
      <c r="D381" s="158"/>
      <c r="E381" s="158"/>
      <c r="F381" s="159" t="s">
        <v>239</v>
      </c>
      <c r="G381" s="159" t="s">
        <v>24</v>
      </c>
      <c r="H381" s="159" t="s">
        <v>24</v>
      </c>
      <c r="I381" s="159" t="s">
        <v>554</v>
      </c>
      <c r="J381" s="160">
        <v>110.77</v>
      </c>
      <c r="K381" s="159" t="s">
        <v>24</v>
      </c>
      <c r="L381" s="160">
        <v>6925.34</v>
      </c>
      <c r="M381" s="161" t="s">
        <v>24</v>
      </c>
      <c r="N381" s="162" t="s">
        <v>24</v>
      </c>
      <c r="Q381" s="122" t="s">
        <v>553</v>
      </c>
    </row>
    <row r="382" spans="1:23" s="116" customFormat="1" ht="22.5" x14ac:dyDescent="0.2">
      <c r="A382" s="156" t="s">
        <v>555</v>
      </c>
      <c r="B382" s="157" t="s">
        <v>556</v>
      </c>
      <c r="C382" s="158" t="s">
        <v>557</v>
      </c>
      <c r="D382" s="158"/>
      <c r="E382" s="158"/>
      <c r="F382" s="159" t="s">
        <v>358</v>
      </c>
      <c r="G382" s="159" t="s">
        <v>24</v>
      </c>
      <c r="H382" s="159" t="s">
        <v>24</v>
      </c>
      <c r="I382" s="159" t="s">
        <v>558</v>
      </c>
      <c r="J382" s="160" t="s">
        <v>24</v>
      </c>
      <c r="K382" s="159" t="s">
        <v>24</v>
      </c>
      <c r="L382" s="160" t="s">
        <v>24</v>
      </c>
      <c r="M382" s="161" t="s">
        <v>24</v>
      </c>
      <c r="N382" s="162" t="s">
        <v>24</v>
      </c>
      <c r="Q382" s="122" t="s">
        <v>557</v>
      </c>
    </row>
    <row r="383" spans="1:23" s="116" customFormat="1" x14ac:dyDescent="0.2">
      <c r="A383" s="200"/>
      <c r="B383" s="201"/>
      <c r="C383" s="121" t="s">
        <v>559</v>
      </c>
      <c r="D383" s="121"/>
      <c r="E383" s="121"/>
      <c r="F383" s="121"/>
      <c r="G383" s="121"/>
      <c r="H383" s="121"/>
      <c r="I383" s="121"/>
      <c r="J383" s="121"/>
      <c r="K383" s="121"/>
      <c r="L383" s="121"/>
      <c r="M383" s="121"/>
      <c r="N383" s="165"/>
      <c r="R383" s="122" t="s">
        <v>559</v>
      </c>
    </row>
    <row r="384" spans="1:23" s="116" customFormat="1" ht="22.5" x14ac:dyDescent="0.2">
      <c r="A384" s="163"/>
      <c r="B384" s="164" t="s">
        <v>242</v>
      </c>
      <c r="C384" s="121" t="s">
        <v>243</v>
      </c>
      <c r="D384" s="121"/>
      <c r="E384" s="121"/>
      <c r="F384" s="121"/>
      <c r="G384" s="121"/>
      <c r="H384" s="121"/>
      <c r="I384" s="121"/>
      <c r="J384" s="121"/>
      <c r="K384" s="121"/>
      <c r="L384" s="121"/>
      <c r="M384" s="121"/>
      <c r="N384" s="165"/>
      <c r="S384" s="122" t="s">
        <v>243</v>
      </c>
    </row>
    <row r="385" spans="1:23" s="116" customFormat="1" x14ac:dyDescent="0.2">
      <c r="A385" s="166"/>
      <c r="B385" s="164" t="s">
        <v>168</v>
      </c>
      <c r="C385" s="121" t="s">
        <v>175</v>
      </c>
      <c r="D385" s="121"/>
      <c r="E385" s="121"/>
      <c r="F385" s="167" t="s">
        <v>24</v>
      </c>
      <c r="G385" s="167" t="s">
        <v>24</v>
      </c>
      <c r="H385" s="167" t="s">
        <v>24</v>
      </c>
      <c r="I385" s="167" t="s">
        <v>24</v>
      </c>
      <c r="J385" s="168">
        <v>374.78</v>
      </c>
      <c r="K385" s="167" t="s">
        <v>244</v>
      </c>
      <c r="L385" s="168">
        <v>94.82</v>
      </c>
      <c r="M385" s="169" t="s">
        <v>24</v>
      </c>
      <c r="N385" s="170" t="s">
        <v>24</v>
      </c>
      <c r="T385" s="122" t="s">
        <v>175</v>
      </c>
    </row>
    <row r="386" spans="1:23" s="116" customFormat="1" x14ac:dyDescent="0.2">
      <c r="A386" s="166"/>
      <c r="B386" s="164" t="s">
        <v>172</v>
      </c>
      <c r="C386" s="121" t="s">
        <v>177</v>
      </c>
      <c r="D386" s="121"/>
      <c r="E386" s="121"/>
      <c r="F386" s="167" t="s">
        <v>24</v>
      </c>
      <c r="G386" s="167" t="s">
        <v>24</v>
      </c>
      <c r="H386" s="167" t="s">
        <v>24</v>
      </c>
      <c r="I386" s="167" t="s">
        <v>24</v>
      </c>
      <c r="J386" s="168">
        <v>168.04</v>
      </c>
      <c r="K386" s="167" t="s">
        <v>244</v>
      </c>
      <c r="L386" s="168">
        <v>42.51</v>
      </c>
      <c r="M386" s="169" t="s">
        <v>24</v>
      </c>
      <c r="N386" s="170" t="s">
        <v>24</v>
      </c>
      <c r="T386" s="122" t="s">
        <v>177</v>
      </c>
    </row>
    <row r="387" spans="1:23" s="116" customFormat="1" x14ac:dyDescent="0.2">
      <c r="A387" s="166"/>
      <c r="B387" s="164" t="s">
        <v>178</v>
      </c>
      <c r="C387" s="121" t="s">
        <v>179</v>
      </c>
      <c r="D387" s="121"/>
      <c r="E387" s="121"/>
      <c r="F387" s="167" t="s">
        <v>24</v>
      </c>
      <c r="G387" s="167" t="s">
        <v>24</v>
      </c>
      <c r="H387" s="167" t="s">
        <v>24</v>
      </c>
      <c r="I387" s="167" t="s">
        <v>24</v>
      </c>
      <c r="J387" s="168">
        <v>28.46</v>
      </c>
      <c r="K387" s="167" t="s">
        <v>244</v>
      </c>
      <c r="L387" s="168">
        <v>7.2</v>
      </c>
      <c r="M387" s="169" t="s">
        <v>24</v>
      </c>
      <c r="N387" s="170" t="s">
        <v>24</v>
      </c>
      <c r="T387" s="122" t="s">
        <v>179</v>
      </c>
    </row>
    <row r="388" spans="1:23" s="116" customFormat="1" x14ac:dyDescent="0.2">
      <c r="A388" s="166"/>
      <c r="B388" s="164" t="s">
        <v>180</v>
      </c>
      <c r="C388" s="121" t="s">
        <v>181</v>
      </c>
      <c r="D388" s="121"/>
      <c r="E388" s="121"/>
      <c r="F388" s="167" t="s">
        <v>24</v>
      </c>
      <c r="G388" s="167" t="s">
        <v>24</v>
      </c>
      <c r="H388" s="167" t="s">
        <v>24</v>
      </c>
      <c r="I388" s="167" t="s">
        <v>24</v>
      </c>
      <c r="J388" s="168">
        <v>771.22</v>
      </c>
      <c r="K388" s="167" t="s">
        <v>24</v>
      </c>
      <c r="L388" s="168">
        <v>169.67</v>
      </c>
      <c r="M388" s="169" t="s">
        <v>24</v>
      </c>
      <c r="N388" s="170" t="s">
        <v>24</v>
      </c>
      <c r="T388" s="122" t="s">
        <v>181</v>
      </c>
    </row>
    <row r="389" spans="1:23" s="116" customFormat="1" x14ac:dyDescent="0.2">
      <c r="A389" s="166"/>
      <c r="B389" s="164" t="s">
        <v>24</v>
      </c>
      <c r="C389" s="121" t="s">
        <v>183</v>
      </c>
      <c r="D389" s="121"/>
      <c r="E389" s="121"/>
      <c r="F389" s="167" t="s">
        <v>184</v>
      </c>
      <c r="G389" s="167" t="s">
        <v>560</v>
      </c>
      <c r="H389" s="167" t="s">
        <v>244</v>
      </c>
      <c r="I389" s="167" t="s">
        <v>561</v>
      </c>
      <c r="J389" s="168" t="s">
        <v>24</v>
      </c>
      <c r="K389" s="167" t="s">
        <v>24</v>
      </c>
      <c r="L389" s="168" t="s">
        <v>24</v>
      </c>
      <c r="M389" s="169" t="s">
        <v>24</v>
      </c>
      <c r="N389" s="170" t="s">
        <v>24</v>
      </c>
      <c r="U389" s="122" t="s">
        <v>183</v>
      </c>
    </row>
    <row r="390" spans="1:23" s="116" customFormat="1" x14ac:dyDescent="0.2">
      <c r="A390" s="166"/>
      <c r="B390" s="164" t="s">
        <v>24</v>
      </c>
      <c r="C390" s="121" t="s">
        <v>187</v>
      </c>
      <c r="D390" s="121"/>
      <c r="E390" s="121"/>
      <c r="F390" s="167" t="s">
        <v>184</v>
      </c>
      <c r="G390" s="167" t="s">
        <v>562</v>
      </c>
      <c r="H390" s="167" t="s">
        <v>244</v>
      </c>
      <c r="I390" s="167" t="s">
        <v>563</v>
      </c>
      <c r="J390" s="168" t="s">
        <v>24</v>
      </c>
      <c r="K390" s="167" t="s">
        <v>24</v>
      </c>
      <c r="L390" s="168" t="s">
        <v>24</v>
      </c>
      <c r="M390" s="169" t="s">
        <v>24</v>
      </c>
      <c r="N390" s="170" t="s">
        <v>24</v>
      </c>
      <c r="U390" s="122" t="s">
        <v>187</v>
      </c>
    </row>
    <row r="391" spans="1:23" s="116" customFormat="1" x14ac:dyDescent="0.2">
      <c r="A391" s="166"/>
      <c r="B391" s="164" t="s">
        <v>24</v>
      </c>
      <c r="C391" s="158" t="s">
        <v>190</v>
      </c>
      <c r="D391" s="158"/>
      <c r="E391" s="158"/>
      <c r="F391" s="159" t="s">
        <v>24</v>
      </c>
      <c r="G391" s="159" t="s">
        <v>24</v>
      </c>
      <c r="H391" s="159" t="s">
        <v>24</v>
      </c>
      <c r="I391" s="159" t="s">
        <v>24</v>
      </c>
      <c r="J391" s="160">
        <v>1314.04</v>
      </c>
      <c r="K391" s="159" t="s">
        <v>24</v>
      </c>
      <c r="L391" s="160">
        <v>307</v>
      </c>
      <c r="M391" s="161" t="s">
        <v>24</v>
      </c>
      <c r="N391" s="162" t="s">
        <v>24</v>
      </c>
      <c r="V391" s="122" t="s">
        <v>190</v>
      </c>
    </row>
    <row r="392" spans="1:23" s="116" customFormat="1" x14ac:dyDescent="0.2">
      <c r="A392" s="166"/>
      <c r="B392" s="164" t="s">
        <v>24</v>
      </c>
      <c r="C392" s="121" t="s">
        <v>191</v>
      </c>
      <c r="D392" s="121"/>
      <c r="E392" s="121"/>
      <c r="F392" s="167" t="s">
        <v>24</v>
      </c>
      <c r="G392" s="167" t="s">
        <v>24</v>
      </c>
      <c r="H392" s="167" t="s">
        <v>24</v>
      </c>
      <c r="I392" s="167" t="s">
        <v>24</v>
      </c>
      <c r="J392" s="168" t="s">
        <v>24</v>
      </c>
      <c r="K392" s="167" t="s">
        <v>24</v>
      </c>
      <c r="L392" s="168">
        <v>102.02</v>
      </c>
      <c r="M392" s="169" t="s">
        <v>24</v>
      </c>
      <c r="N392" s="170" t="s">
        <v>24</v>
      </c>
      <c r="U392" s="122" t="s">
        <v>191</v>
      </c>
    </row>
    <row r="393" spans="1:23" s="116" customFormat="1" ht="33.75" x14ac:dyDescent="0.2">
      <c r="A393" s="166"/>
      <c r="B393" s="164" t="s">
        <v>564</v>
      </c>
      <c r="C393" s="121" t="s">
        <v>565</v>
      </c>
      <c r="D393" s="121"/>
      <c r="E393" s="121"/>
      <c r="F393" s="167" t="s">
        <v>194</v>
      </c>
      <c r="G393" s="167" t="s">
        <v>566</v>
      </c>
      <c r="H393" s="167" t="s">
        <v>24</v>
      </c>
      <c r="I393" s="167" t="s">
        <v>566</v>
      </c>
      <c r="J393" s="168" t="s">
        <v>24</v>
      </c>
      <c r="K393" s="167" t="s">
        <v>24</v>
      </c>
      <c r="L393" s="168">
        <v>112.22</v>
      </c>
      <c r="M393" s="169" t="s">
        <v>24</v>
      </c>
      <c r="N393" s="170" t="s">
        <v>24</v>
      </c>
      <c r="U393" s="122" t="s">
        <v>565</v>
      </c>
    </row>
    <row r="394" spans="1:23" s="116" customFormat="1" ht="33.75" x14ac:dyDescent="0.2">
      <c r="A394" s="166"/>
      <c r="B394" s="164" t="s">
        <v>567</v>
      </c>
      <c r="C394" s="121" t="s">
        <v>568</v>
      </c>
      <c r="D394" s="121"/>
      <c r="E394" s="121"/>
      <c r="F394" s="167" t="s">
        <v>194</v>
      </c>
      <c r="G394" s="167" t="s">
        <v>569</v>
      </c>
      <c r="H394" s="167" t="s">
        <v>24</v>
      </c>
      <c r="I394" s="167" t="s">
        <v>569</v>
      </c>
      <c r="J394" s="168" t="s">
        <v>24</v>
      </c>
      <c r="K394" s="167" t="s">
        <v>24</v>
      </c>
      <c r="L394" s="168">
        <v>70.39</v>
      </c>
      <c r="M394" s="169" t="s">
        <v>24</v>
      </c>
      <c r="N394" s="170" t="s">
        <v>24</v>
      </c>
      <c r="U394" s="122" t="s">
        <v>568</v>
      </c>
    </row>
    <row r="395" spans="1:23" s="116" customFormat="1" x14ac:dyDescent="0.2">
      <c r="A395" s="171"/>
      <c r="B395" s="172"/>
      <c r="C395" s="173" t="s">
        <v>199</v>
      </c>
      <c r="D395" s="173"/>
      <c r="E395" s="173"/>
      <c r="F395" s="174" t="s">
        <v>24</v>
      </c>
      <c r="G395" s="174" t="s">
        <v>24</v>
      </c>
      <c r="H395" s="174" t="s">
        <v>24</v>
      </c>
      <c r="I395" s="174" t="s">
        <v>24</v>
      </c>
      <c r="J395" s="175" t="s">
        <v>24</v>
      </c>
      <c r="K395" s="174" t="s">
        <v>24</v>
      </c>
      <c r="L395" s="175">
        <v>489.61</v>
      </c>
      <c r="M395" s="161" t="s">
        <v>24</v>
      </c>
      <c r="N395" s="176" t="s">
        <v>24</v>
      </c>
      <c r="W395" s="122" t="s">
        <v>199</v>
      </c>
    </row>
    <row r="396" spans="1:23" s="116" customFormat="1" ht="22.5" x14ac:dyDescent="0.2">
      <c r="A396" s="156" t="s">
        <v>570</v>
      </c>
      <c r="B396" s="157" t="s">
        <v>571</v>
      </c>
      <c r="C396" s="158" t="s">
        <v>572</v>
      </c>
      <c r="D396" s="158"/>
      <c r="E396" s="158"/>
      <c r="F396" s="159" t="s">
        <v>573</v>
      </c>
      <c r="G396" s="159" t="s">
        <v>24</v>
      </c>
      <c r="H396" s="159" t="s">
        <v>24</v>
      </c>
      <c r="I396" s="159" t="s">
        <v>574</v>
      </c>
      <c r="J396" s="160">
        <v>29.72</v>
      </c>
      <c r="K396" s="159" t="s">
        <v>24</v>
      </c>
      <c r="L396" s="160">
        <v>64.2</v>
      </c>
      <c r="M396" s="161" t="s">
        <v>24</v>
      </c>
      <c r="N396" s="162" t="s">
        <v>24</v>
      </c>
      <c r="Q396" s="122" t="s">
        <v>572</v>
      </c>
    </row>
    <row r="397" spans="1:23" s="116" customFormat="1" x14ac:dyDescent="0.2">
      <c r="A397" s="200"/>
      <c r="B397" s="201"/>
      <c r="C397" s="121" t="s">
        <v>575</v>
      </c>
      <c r="D397" s="121"/>
      <c r="E397" s="121"/>
      <c r="F397" s="121"/>
      <c r="G397" s="121"/>
      <c r="H397" s="121"/>
      <c r="I397" s="121"/>
      <c r="J397" s="121"/>
      <c r="K397" s="121"/>
      <c r="L397" s="121"/>
      <c r="M397" s="121"/>
      <c r="N397" s="165"/>
      <c r="R397" s="122" t="s">
        <v>575</v>
      </c>
    </row>
    <row r="398" spans="1:23" s="116" customFormat="1" x14ac:dyDescent="0.2">
      <c r="A398" s="156" t="s">
        <v>576</v>
      </c>
      <c r="B398" s="157" t="s">
        <v>577</v>
      </c>
      <c r="C398" s="158" t="s">
        <v>578</v>
      </c>
      <c r="D398" s="158"/>
      <c r="E398" s="158"/>
      <c r="F398" s="159" t="s">
        <v>579</v>
      </c>
      <c r="G398" s="159" t="s">
        <v>24</v>
      </c>
      <c r="H398" s="159" t="s">
        <v>24</v>
      </c>
      <c r="I398" s="159" t="s">
        <v>580</v>
      </c>
      <c r="J398" s="160">
        <v>41.44</v>
      </c>
      <c r="K398" s="159" t="s">
        <v>24</v>
      </c>
      <c r="L398" s="160">
        <v>1607.87</v>
      </c>
      <c r="M398" s="161" t="s">
        <v>24</v>
      </c>
      <c r="N398" s="162" t="s">
        <v>24</v>
      </c>
      <c r="Q398" s="122" t="s">
        <v>578</v>
      </c>
    </row>
    <row r="399" spans="1:23" s="116" customFormat="1" x14ac:dyDescent="0.2">
      <c r="A399" s="200"/>
      <c r="B399" s="201"/>
      <c r="C399" s="121" t="s">
        <v>581</v>
      </c>
      <c r="D399" s="121"/>
      <c r="E399" s="121"/>
      <c r="F399" s="121"/>
      <c r="G399" s="121"/>
      <c r="H399" s="121"/>
      <c r="I399" s="121"/>
      <c r="J399" s="121"/>
      <c r="K399" s="121"/>
      <c r="L399" s="121"/>
      <c r="M399" s="121"/>
      <c r="N399" s="165"/>
      <c r="R399" s="122" t="s">
        <v>581</v>
      </c>
    </row>
    <row r="400" spans="1:23" s="116" customFormat="1" ht="33.75" x14ac:dyDescent="0.2">
      <c r="A400" s="156" t="s">
        <v>582</v>
      </c>
      <c r="B400" s="157" t="s">
        <v>583</v>
      </c>
      <c r="C400" s="158" t="s">
        <v>584</v>
      </c>
      <c r="D400" s="158"/>
      <c r="E400" s="158"/>
      <c r="F400" s="159" t="s">
        <v>302</v>
      </c>
      <c r="G400" s="159" t="s">
        <v>24</v>
      </c>
      <c r="H400" s="159" t="s">
        <v>24</v>
      </c>
      <c r="I400" s="159" t="s">
        <v>585</v>
      </c>
      <c r="J400" s="160" t="s">
        <v>24</v>
      </c>
      <c r="K400" s="159" t="s">
        <v>24</v>
      </c>
      <c r="L400" s="160" t="s">
        <v>24</v>
      </c>
      <c r="M400" s="161" t="s">
        <v>24</v>
      </c>
      <c r="N400" s="162" t="s">
        <v>24</v>
      </c>
      <c r="Q400" s="122" t="s">
        <v>584</v>
      </c>
    </row>
    <row r="401" spans="1:25" s="116" customFormat="1" x14ac:dyDescent="0.2">
      <c r="A401" s="200"/>
      <c r="B401" s="201"/>
      <c r="C401" s="121" t="s">
        <v>586</v>
      </c>
      <c r="D401" s="121"/>
      <c r="E401" s="121"/>
      <c r="F401" s="121"/>
      <c r="G401" s="121"/>
      <c r="H401" s="121"/>
      <c r="I401" s="121"/>
      <c r="J401" s="121"/>
      <c r="K401" s="121"/>
      <c r="L401" s="121"/>
      <c r="M401" s="121"/>
      <c r="N401" s="165"/>
      <c r="R401" s="122" t="s">
        <v>586</v>
      </c>
    </row>
    <row r="402" spans="1:25" s="116" customFormat="1" ht="22.5" x14ac:dyDescent="0.2">
      <c r="A402" s="163"/>
      <c r="B402" s="164" t="s">
        <v>242</v>
      </c>
      <c r="C402" s="121" t="s">
        <v>243</v>
      </c>
      <c r="D402" s="121"/>
      <c r="E402" s="121"/>
      <c r="F402" s="121"/>
      <c r="G402" s="121"/>
      <c r="H402" s="121"/>
      <c r="I402" s="121"/>
      <c r="J402" s="121"/>
      <c r="K402" s="121"/>
      <c r="L402" s="121"/>
      <c r="M402" s="121"/>
      <c r="N402" s="165"/>
      <c r="S402" s="122" t="s">
        <v>243</v>
      </c>
    </row>
    <row r="403" spans="1:25" s="116" customFormat="1" x14ac:dyDescent="0.2">
      <c r="A403" s="166"/>
      <c r="B403" s="164" t="s">
        <v>168</v>
      </c>
      <c r="C403" s="121" t="s">
        <v>175</v>
      </c>
      <c r="D403" s="121"/>
      <c r="E403" s="121"/>
      <c r="F403" s="167" t="s">
        <v>24</v>
      </c>
      <c r="G403" s="167" t="s">
        <v>24</v>
      </c>
      <c r="H403" s="167" t="s">
        <v>24</v>
      </c>
      <c r="I403" s="167" t="s">
        <v>24</v>
      </c>
      <c r="J403" s="168">
        <v>54.06</v>
      </c>
      <c r="K403" s="167" t="s">
        <v>244</v>
      </c>
      <c r="L403" s="168">
        <v>120.61</v>
      </c>
      <c r="M403" s="169" t="s">
        <v>24</v>
      </c>
      <c r="N403" s="170" t="s">
        <v>24</v>
      </c>
      <c r="T403" s="122" t="s">
        <v>175</v>
      </c>
    </row>
    <row r="404" spans="1:25" s="116" customFormat="1" x14ac:dyDescent="0.2">
      <c r="A404" s="166"/>
      <c r="B404" s="164" t="s">
        <v>172</v>
      </c>
      <c r="C404" s="121" t="s">
        <v>177</v>
      </c>
      <c r="D404" s="121"/>
      <c r="E404" s="121"/>
      <c r="F404" s="167" t="s">
        <v>24</v>
      </c>
      <c r="G404" s="167" t="s">
        <v>24</v>
      </c>
      <c r="H404" s="167" t="s">
        <v>24</v>
      </c>
      <c r="I404" s="167" t="s">
        <v>24</v>
      </c>
      <c r="J404" s="168">
        <v>6.66</v>
      </c>
      <c r="K404" s="167" t="s">
        <v>244</v>
      </c>
      <c r="L404" s="168">
        <v>14.86</v>
      </c>
      <c r="M404" s="169" t="s">
        <v>24</v>
      </c>
      <c r="N404" s="170" t="s">
        <v>24</v>
      </c>
      <c r="T404" s="122" t="s">
        <v>177</v>
      </c>
    </row>
    <row r="405" spans="1:25" s="116" customFormat="1" x14ac:dyDescent="0.2">
      <c r="A405" s="166"/>
      <c r="B405" s="164" t="s">
        <v>178</v>
      </c>
      <c r="C405" s="121" t="s">
        <v>179</v>
      </c>
      <c r="D405" s="121"/>
      <c r="E405" s="121"/>
      <c r="F405" s="167" t="s">
        <v>24</v>
      </c>
      <c r="G405" s="167" t="s">
        <v>24</v>
      </c>
      <c r="H405" s="167" t="s">
        <v>24</v>
      </c>
      <c r="I405" s="167" t="s">
        <v>24</v>
      </c>
      <c r="J405" s="168">
        <v>0.33</v>
      </c>
      <c r="K405" s="167" t="s">
        <v>244</v>
      </c>
      <c r="L405" s="168">
        <v>0.74</v>
      </c>
      <c r="M405" s="169" t="s">
        <v>24</v>
      </c>
      <c r="N405" s="170" t="s">
        <v>24</v>
      </c>
      <c r="T405" s="122" t="s">
        <v>179</v>
      </c>
    </row>
    <row r="406" spans="1:25" s="116" customFormat="1" x14ac:dyDescent="0.2">
      <c r="A406" s="166"/>
      <c r="B406" s="164" t="s">
        <v>180</v>
      </c>
      <c r="C406" s="121" t="s">
        <v>181</v>
      </c>
      <c r="D406" s="121"/>
      <c r="E406" s="121"/>
      <c r="F406" s="167" t="s">
        <v>24</v>
      </c>
      <c r="G406" s="167" t="s">
        <v>24</v>
      </c>
      <c r="H406" s="167" t="s">
        <v>24</v>
      </c>
      <c r="I406" s="167" t="s">
        <v>24</v>
      </c>
      <c r="J406" s="168">
        <v>96.41</v>
      </c>
      <c r="K406" s="167" t="s">
        <v>24</v>
      </c>
      <c r="L406" s="168">
        <v>187.04</v>
      </c>
      <c r="M406" s="169" t="s">
        <v>24</v>
      </c>
      <c r="N406" s="170" t="s">
        <v>24</v>
      </c>
      <c r="T406" s="122" t="s">
        <v>181</v>
      </c>
    </row>
    <row r="407" spans="1:25" s="116" customFormat="1" x14ac:dyDescent="0.2">
      <c r="A407" s="166"/>
      <c r="B407" s="164" t="s">
        <v>24</v>
      </c>
      <c r="C407" s="121" t="s">
        <v>183</v>
      </c>
      <c r="D407" s="121"/>
      <c r="E407" s="121"/>
      <c r="F407" s="167" t="s">
        <v>184</v>
      </c>
      <c r="G407" s="167" t="s">
        <v>587</v>
      </c>
      <c r="H407" s="167" t="s">
        <v>244</v>
      </c>
      <c r="I407" s="167" t="s">
        <v>588</v>
      </c>
      <c r="J407" s="168" t="s">
        <v>24</v>
      </c>
      <c r="K407" s="167" t="s">
        <v>24</v>
      </c>
      <c r="L407" s="168" t="s">
        <v>24</v>
      </c>
      <c r="M407" s="169" t="s">
        <v>24</v>
      </c>
      <c r="N407" s="170" t="s">
        <v>24</v>
      </c>
      <c r="U407" s="122" t="s">
        <v>183</v>
      </c>
    </row>
    <row r="408" spans="1:25" s="116" customFormat="1" x14ac:dyDescent="0.2">
      <c r="A408" s="166"/>
      <c r="B408" s="164" t="s">
        <v>24</v>
      </c>
      <c r="C408" s="121" t="s">
        <v>187</v>
      </c>
      <c r="D408" s="121"/>
      <c r="E408" s="121"/>
      <c r="F408" s="167" t="s">
        <v>184</v>
      </c>
      <c r="G408" s="167" t="s">
        <v>589</v>
      </c>
      <c r="H408" s="167" t="s">
        <v>244</v>
      </c>
      <c r="I408" s="167" t="s">
        <v>590</v>
      </c>
      <c r="J408" s="168" t="s">
        <v>24</v>
      </c>
      <c r="K408" s="167" t="s">
        <v>24</v>
      </c>
      <c r="L408" s="168" t="s">
        <v>24</v>
      </c>
      <c r="M408" s="169" t="s">
        <v>24</v>
      </c>
      <c r="N408" s="170" t="s">
        <v>24</v>
      </c>
      <c r="U408" s="122" t="s">
        <v>187</v>
      </c>
    </row>
    <row r="409" spans="1:25" s="116" customFormat="1" x14ac:dyDescent="0.2">
      <c r="A409" s="166"/>
      <c r="B409" s="164" t="s">
        <v>24</v>
      </c>
      <c r="C409" s="158" t="s">
        <v>190</v>
      </c>
      <c r="D409" s="158"/>
      <c r="E409" s="158"/>
      <c r="F409" s="159" t="s">
        <v>24</v>
      </c>
      <c r="G409" s="159" t="s">
        <v>24</v>
      </c>
      <c r="H409" s="159" t="s">
        <v>24</v>
      </c>
      <c r="I409" s="159" t="s">
        <v>24</v>
      </c>
      <c r="J409" s="160">
        <v>157.13</v>
      </c>
      <c r="K409" s="159" t="s">
        <v>24</v>
      </c>
      <c r="L409" s="160">
        <v>322.51</v>
      </c>
      <c r="M409" s="161" t="s">
        <v>24</v>
      </c>
      <c r="N409" s="162" t="s">
        <v>24</v>
      </c>
      <c r="V409" s="122" t="s">
        <v>190</v>
      </c>
    </row>
    <row r="410" spans="1:25" s="116" customFormat="1" x14ac:dyDescent="0.2">
      <c r="A410" s="166"/>
      <c r="B410" s="164" t="s">
        <v>24</v>
      </c>
      <c r="C410" s="121" t="s">
        <v>191</v>
      </c>
      <c r="D410" s="121"/>
      <c r="E410" s="121"/>
      <c r="F410" s="167" t="s">
        <v>24</v>
      </c>
      <c r="G410" s="167" t="s">
        <v>24</v>
      </c>
      <c r="H410" s="167" t="s">
        <v>24</v>
      </c>
      <c r="I410" s="167" t="s">
        <v>24</v>
      </c>
      <c r="J410" s="168" t="s">
        <v>24</v>
      </c>
      <c r="K410" s="167" t="s">
        <v>24</v>
      </c>
      <c r="L410" s="168">
        <v>121.35</v>
      </c>
      <c r="M410" s="169" t="s">
        <v>24</v>
      </c>
      <c r="N410" s="170" t="s">
        <v>24</v>
      </c>
      <c r="U410" s="122" t="s">
        <v>191</v>
      </c>
    </row>
    <row r="411" spans="1:25" s="116" customFormat="1" ht="33.75" x14ac:dyDescent="0.2">
      <c r="A411" s="166"/>
      <c r="B411" s="164" t="s">
        <v>376</v>
      </c>
      <c r="C411" s="121" t="s">
        <v>377</v>
      </c>
      <c r="D411" s="121"/>
      <c r="E411" s="121"/>
      <c r="F411" s="167" t="s">
        <v>194</v>
      </c>
      <c r="G411" s="167" t="s">
        <v>378</v>
      </c>
      <c r="H411" s="167" t="s">
        <v>24</v>
      </c>
      <c r="I411" s="167" t="s">
        <v>378</v>
      </c>
      <c r="J411" s="168" t="s">
        <v>24</v>
      </c>
      <c r="K411" s="167" t="s">
        <v>24</v>
      </c>
      <c r="L411" s="168">
        <v>114.07</v>
      </c>
      <c r="M411" s="169" t="s">
        <v>24</v>
      </c>
      <c r="N411" s="170" t="s">
        <v>24</v>
      </c>
      <c r="U411" s="122" t="s">
        <v>377</v>
      </c>
    </row>
    <row r="412" spans="1:25" s="116" customFormat="1" ht="33.75" x14ac:dyDescent="0.2">
      <c r="A412" s="166"/>
      <c r="B412" s="164" t="s">
        <v>379</v>
      </c>
      <c r="C412" s="121" t="s">
        <v>380</v>
      </c>
      <c r="D412" s="121"/>
      <c r="E412" s="121"/>
      <c r="F412" s="167" t="s">
        <v>194</v>
      </c>
      <c r="G412" s="167" t="s">
        <v>381</v>
      </c>
      <c r="H412" s="167" t="s">
        <v>24</v>
      </c>
      <c r="I412" s="167" t="s">
        <v>381</v>
      </c>
      <c r="J412" s="168" t="s">
        <v>24</v>
      </c>
      <c r="K412" s="167" t="s">
        <v>24</v>
      </c>
      <c r="L412" s="168">
        <v>61.89</v>
      </c>
      <c r="M412" s="169" t="s">
        <v>24</v>
      </c>
      <c r="N412" s="170" t="s">
        <v>24</v>
      </c>
      <c r="U412" s="122" t="s">
        <v>380</v>
      </c>
    </row>
    <row r="413" spans="1:25" s="116" customFormat="1" x14ac:dyDescent="0.2">
      <c r="A413" s="171"/>
      <c r="B413" s="172"/>
      <c r="C413" s="173" t="s">
        <v>199</v>
      </c>
      <c r="D413" s="173"/>
      <c r="E413" s="173"/>
      <c r="F413" s="174" t="s">
        <v>24</v>
      </c>
      <c r="G413" s="174" t="s">
        <v>24</v>
      </c>
      <c r="H413" s="174" t="s">
        <v>24</v>
      </c>
      <c r="I413" s="174" t="s">
        <v>24</v>
      </c>
      <c r="J413" s="175" t="s">
        <v>24</v>
      </c>
      <c r="K413" s="174" t="s">
        <v>24</v>
      </c>
      <c r="L413" s="175">
        <v>498.47</v>
      </c>
      <c r="M413" s="161" t="s">
        <v>24</v>
      </c>
      <c r="N413" s="176" t="s">
        <v>24</v>
      </c>
      <c r="W413" s="122" t="s">
        <v>199</v>
      </c>
    </row>
    <row r="414" spans="1:25" s="116" customFormat="1" x14ac:dyDescent="0.2">
      <c r="A414" s="153" t="s">
        <v>591</v>
      </c>
      <c r="B414" s="154"/>
      <c r="C414" s="154"/>
      <c r="D414" s="154"/>
      <c r="E414" s="154"/>
      <c r="F414" s="154"/>
      <c r="G414" s="154"/>
      <c r="H414" s="154"/>
      <c r="I414" s="154"/>
      <c r="J414" s="154"/>
      <c r="K414" s="154"/>
      <c r="L414" s="154"/>
      <c r="M414" s="154"/>
      <c r="N414" s="155"/>
      <c r="Y414" s="122" t="s">
        <v>591</v>
      </c>
    </row>
    <row r="415" spans="1:25" s="116" customFormat="1" ht="22.5" x14ac:dyDescent="0.2">
      <c r="A415" s="156" t="s">
        <v>198</v>
      </c>
      <c r="B415" s="157" t="s">
        <v>592</v>
      </c>
      <c r="C415" s="158" t="s">
        <v>593</v>
      </c>
      <c r="D415" s="158"/>
      <c r="E415" s="158"/>
      <c r="F415" s="159" t="s">
        <v>239</v>
      </c>
      <c r="G415" s="159" t="s">
        <v>24</v>
      </c>
      <c r="H415" s="159" t="s">
        <v>24</v>
      </c>
      <c r="I415" s="159" t="s">
        <v>445</v>
      </c>
      <c r="J415" s="160" t="s">
        <v>24</v>
      </c>
      <c r="K415" s="159" t="s">
        <v>24</v>
      </c>
      <c r="L415" s="160" t="s">
        <v>24</v>
      </c>
      <c r="M415" s="161" t="s">
        <v>24</v>
      </c>
      <c r="N415" s="162" t="s">
        <v>24</v>
      </c>
      <c r="Q415" s="122" t="s">
        <v>593</v>
      </c>
    </row>
    <row r="416" spans="1:25" s="116" customFormat="1" x14ac:dyDescent="0.2">
      <c r="A416" s="200"/>
      <c r="B416" s="201"/>
      <c r="C416" s="121" t="s">
        <v>594</v>
      </c>
      <c r="D416" s="121"/>
      <c r="E416" s="121"/>
      <c r="F416" s="121"/>
      <c r="G416" s="121"/>
      <c r="H416" s="121"/>
      <c r="I416" s="121"/>
      <c r="J416" s="121"/>
      <c r="K416" s="121"/>
      <c r="L416" s="121"/>
      <c r="M416" s="121"/>
      <c r="N416" s="165"/>
      <c r="R416" s="122" t="s">
        <v>594</v>
      </c>
    </row>
    <row r="417" spans="1:23" s="116" customFormat="1" ht="22.5" x14ac:dyDescent="0.2">
      <c r="A417" s="163"/>
      <c r="B417" s="164" t="s">
        <v>242</v>
      </c>
      <c r="C417" s="121" t="s">
        <v>243</v>
      </c>
      <c r="D417" s="121"/>
      <c r="E417" s="121"/>
      <c r="F417" s="121"/>
      <c r="G417" s="121"/>
      <c r="H417" s="121"/>
      <c r="I417" s="121"/>
      <c r="J417" s="121"/>
      <c r="K417" s="121"/>
      <c r="L417" s="121"/>
      <c r="M417" s="121"/>
      <c r="N417" s="165"/>
      <c r="S417" s="122" t="s">
        <v>243</v>
      </c>
    </row>
    <row r="418" spans="1:23" s="116" customFormat="1" x14ac:dyDescent="0.2">
      <c r="A418" s="166"/>
      <c r="B418" s="164" t="s">
        <v>168</v>
      </c>
      <c r="C418" s="121" t="s">
        <v>175</v>
      </c>
      <c r="D418" s="121"/>
      <c r="E418" s="121"/>
      <c r="F418" s="167" t="s">
        <v>24</v>
      </c>
      <c r="G418" s="167" t="s">
        <v>24</v>
      </c>
      <c r="H418" s="167" t="s">
        <v>24</v>
      </c>
      <c r="I418" s="167" t="s">
        <v>24</v>
      </c>
      <c r="J418" s="168">
        <v>54.05</v>
      </c>
      <c r="K418" s="167" t="s">
        <v>244</v>
      </c>
      <c r="L418" s="168">
        <v>121.83</v>
      </c>
      <c r="M418" s="169" t="s">
        <v>24</v>
      </c>
      <c r="N418" s="170" t="s">
        <v>24</v>
      </c>
      <c r="T418" s="122" t="s">
        <v>175</v>
      </c>
    </row>
    <row r="419" spans="1:23" s="116" customFormat="1" x14ac:dyDescent="0.2">
      <c r="A419" s="166"/>
      <c r="B419" s="164" t="s">
        <v>172</v>
      </c>
      <c r="C419" s="121" t="s">
        <v>177</v>
      </c>
      <c r="D419" s="121"/>
      <c r="E419" s="121"/>
      <c r="F419" s="167" t="s">
        <v>24</v>
      </c>
      <c r="G419" s="167" t="s">
        <v>24</v>
      </c>
      <c r="H419" s="167" t="s">
        <v>24</v>
      </c>
      <c r="I419" s="167" t="s">
        <v>24</v>
      </c>
      <c r="J419" s="168">
        <v>4.91</v>
      </c>
      <c r="K419" s="167" t="s">
        <v>244</v>
      </c>
      <c r="L419" s="168">
        <v>11.07</v>
      </c>
      <c r="M419" s="169" t="s">
        <v>24</v>
      </c>
      <c r="N419" s="170" t="s">
        <v>24</v>
      </c>
      <c r="T419" s="122" t="s">
        <v>177</v>
      </c>
    </row>
    <row r="420" spans="1:23" s="116" customFormat="1" x14ac:dyDescent="0.2">
      <c r="A420" s="166"/>
      <c r="B420" s="164" t="s">
        <v>180</v>
      </c>
      <c r="C420" s="121" t="s">
        <v>181</v>
      </c>
      <c r="D420" s="121"/>
      <c r="E420" s="121"/>
      <c r="F420" s="167" t="s">
        <v>24</v>
      </c>
      <c r="G420" s="167" t="s">
        <v>24</v>
      </c>
      <c r="H420" s="167" t="s">
        <v>24</v>
      </c>
      <c r="I420" s="167" t="s">
        <v>24</v>
      </c>
      <c r="J420" s="168">
        <v>101.46</v>
      </c>
      <c r="K420" s="167" t="s">
        <v>24</v>
      </c>
      <c r="L420" s="168">
        <v>198.86</v>
      </c>
      <c r="M420" s="169" t="s">
        <v>24</v>
      </c>
      <c r="N420" s="170" t="s">
        <v>24</v>
      </c>
      <c r="T420" s="122" t="s">
        <v>181</v>
      </c>
    </row>
    <row r="421" spans="1:23" s="116" customFormat="1" x14ac:dyDescent="0.2">
      <c r="A421" s="166"/>
      <c r="B421" s="164" t="s">
        <v>24</v>
      </c>
      <c r="C421" s="121" t="s">
        <v>183</v>
      </c>
      <c r="D421" s="121"/>
      <c r="E421" s="121"/>
      <c r="F421" s="167" t="s">
        <v>184</v>
      </c>
      <c r="G421" s="167" t="s">
        <v>595</v>
      </c>
      <c r="H421" s="167" t="s">
        <v>244</v>
      </c>
      <c r="I421" s="167" t="s">
        <v>596</v>
      </c>
      <c r="J421" s="168" t="s">
        <v>24</v>
      </c>
      <c r="K421" s="167" t="s">
        <v>24</v>
      </c>
      <c r="L421" s="168" t="s">
        <v>24</v>
      </c>
      <c r="M421" s="169" t="s">
        <v>24</v>
      </c>
      <c r="N421" s="170" t="s">
        <v>24</v>
      </c>
      <c r="U421" s="122" t="s">
        <v>183</v>
      </c>
    </row>
    <row r="422" spans="1:23" s="116" customFormat="1" x14ac:dyDescent="0.2">
      <c r="A422" s="166"/>
      <c r="B422" s="164" t="s">
        <v>24</v>
      </c>
      <c r="C422" s="158" t="s">
        <v>190</v>
      </c>
      <c r="D422" s="158"/>
      <c r="E422" s="158"/>
      <c r="F422" s="159" t="s">
        <v>24</v>
      </c>
      <c r="G422" s="159" t="s">
        <v>24</v>
      </c>
      <c r="H422" s="159" t="s">
        <v>24</v>
      </c>
      <c r="I422" s="159" t="s">
        <v>24</v>
      </c>
      <c r="J422" s="160">
        <v>160.41999999999999</v>
      </c>
      <c r="K422" s="159" t="s">
        <v>24</v>
      </c>
      <c r="L422" s="160">
        <v>331.76</v>
      </c>
      <c r="M422" s="161" t="s">
        <v>24</v>
      </c>
      <c r="N422" s="162" t="s">
        <v>24</v>
      </c>
      <c r="V422" s="122" t="s">
        <v>190</v>
      </c>
    </row>
    <row r="423" spans="1:23" s="116" customFormat="1" x14ac:dyDescent="0.2">
      <c r="A423" s="166"/>
      <c r="B423" s="164" t="s">
        <v>24</v>
      </c>
      <c r="C423" s="121" t="s">
        <v>191</v>
      </c>
      <c r="D423" s="121"/>
      <c r="E423" s="121"/>
      <c r="F423" s="167" t="s">
        <v>24</v>
      </c>
      <c r="G423" s="167" t="s">
        <v>24</v>
      </c>
      <c r="H423" s="167" t="s">
        <v>24</v>
      </c>
      <c r="I423" s="167" t="s">
        <v>24</v>
      </c>
      <c r="J423" s="168" t="s">
        <v>24</v>
      </c>
      <c r="K423" s="167" t="s">
        <v>24</v>
      </c>
      <c r="L423" s="168">
        <v>121.83</v>
      </c>
      <c r="M423" s="169" t="s">
        <v>24</v>
      </c>
      <c r="N423" s="170" t="s">
        <v>24</v>
      </c>
      <c r="U423" s="122" t="s">
        <v>191</v>
      </c>
    </row>
    <row r="424" spans="1:23" s="116" customFormat="1" ht="33.75" x14ac:dyDescent="0.2">
      <c r="A424" s="166"/>
      <c r="B424" s="164" t="s">
        <v>564</v>
      </c>
      <c r="C424" s="121" t="s">
        <v>565</v>
      </c>
      <c r="D424" s="121"/>
      <c r="E424" s="121"/>
      <c r="F424" s="167" t="s">
        <v>194</v>
      </c>
      <c r="G424" s="167" t="s">
        <v>566</v>
      </c>
      <c r="H424" s="167" t="s">
        <v>24</v>
      </c>
      <c r="I424" s="167" t="s">
        <v>566</v>
      </c>
      <c r="J424" s="168" t="s">
        <v>24</v>
      </c>
      <c r="K424" s="167" t="s">
        <v>24</v>
      </c>
      <c r="L424" s="168">
        <v>134.01</v>
      </c>
      <c r="M424" s="169" t="s">
        <v>24</v>
      </c>
      <c r="N424" s="170" t="s">
        <v>24</v>
      </c>
      <c r="U424" s="122" t="s">
        <v>565</v>
      </c>
    </row>
    <row r="425" spans="1:23" s="116" customFormat="1" ht="33.75" x14ac:dyDescent="0.2">
      <c r="A425" s="166"/>
      <c r="B425" s="164" t="s">
        <v>567</v>
      </c>
      <c r="C425" s="121" t="s">
        <v>568</v>
      </c>
      <c r="D425" s="121"/>
      <c r="E425" s="121"/>
      <c r="F425" s="167" t="s">
        <v>194</v>
      </c>
      <c r="G425" s="167" t="s">
        <v>569</v>
      </c>
      <c r="H425" s="167" t="s">
        <v>24</v>
      </c>
      <c r="I425" s="167" t="s">
        <v>569</v>
      </c>
      <c r="J425" s="168" t="s">
        <v>24</v>
      </c>
      <c r="K425" s="167" t="s">
        <v>24</v>
      </c>
      <c r="L425" s="168">
        <v>84.06</v>
      </c>
      <c r="M425" s="169" t="s">
        <v>24</v>
      </c>
      <c r="N425" s="170" t="s">
        <v>24</v>
      </c>
      <c r="U425" s="122" t="s">
        <v>568</v>
      </c>
    </row>
    <row r="426" spans="1:23" s="116" customFormat="1" x14ac:dyDescent="0.2">
      <c r="A426" s="171"/>
      <c r="B426" s="172"/>
      <c r="C426" s="173" t="s">
        <v>199</v>
      </c>
      <c r="D426" s="173"/>
      <c r="E426" s="173"/>
      <c r="F426" s="174" t="s">
        <v>24</v>
      </c>
      <c r="G426" s="174" t="s">
        <v>24</v>
      </c>
      <c r="H426" s="174" t="s">
        <v>24</v>
      </c>
      <c r="I426" s="174" t="s">
        <v>24</v>
      </c>
      <c r="J426" s="175" t="s">
        <v>24</v>
      </c>
      <c r="K426" s="174" t="s">
        <v>24</v>
      </c>
      <c r="L426" s="175">
        <v>549.83000000000004</v>
      </c>
      <c r="M426" s="161" t="s">
        <v>24</v>
      </c>
      <c r="N426" s="176" t="s">
        <v>24</v>
      </c>
      <c r="W426" s="122" t="s">
        <v>199</v>
      </c>
    </row>
    <row r="427" spans="1:23" s="116" customFormat="1" ht="22.5" x14ac:dyDescent="0.2">
      <c r="A427" s="156" t="s">
        <v>597</v>
      </c>
      <c r="B427" s="157" t="s">
        <v>283</v>
      </c>
      <c r="C427" s="158" t="s">
        <v>284</v>
      </c>
      <c r="D427" s="158"/>
      <c r="E427" s="158"/>
      <c r="F427" s="159" t="s">
        <v>256</v>
      </c>
      <c r="G427" s="159" t="s">
        <v>24</v>
      </c>
      <c r="H427" s="159" t="s">
        <v>24</v>
      </c>
      <c r="I427" s="159" t="s">
        <v>598</v>
      </c>
      <c r="J427" s="160" t="s">
        <v>24</v>
      </c>
      <c r="K427" s="159" t="s">
        <v>24</v>
      </c>
      <c r="L427" s="160" t="s">
        <v>24</v>
      </c>
      <c r="M427" s="161" t="s">
        <v>24</v>
      </c>
      <c r="N427" s="162" t="s">
        <v>24</v>
      </c>
      <c r="Q427" s="122" t="s">
        <v>284</v>
      </c>
    </row>
    <row r="428" spans="1:23" s="116" customFormat="1" x14ac:dyDescent="0.2">
      <c r="A428" s="200"/>
      <c r="B428" s="201"/>
      <c r="C428" s="121" t="s">
        <v>599</v>
      </c>
      <c r="D428" s="121"/>
      <c r="E428" s="121"/>
      <c r="F428" s="121"/>
      <c r="G428" s="121"/>
      <c r="H428" s="121"/>
      <c r="I428" s="121"/>
      <c r="J428" s="121"/>
      <c r="K428" s="121"/>
      <c r="L428" s="121"/>
      <c r="M428" s="121"/>
      <c r="N428" s="165"/>
      <c r="R428" s="122" t="s">
        <v>599</v>
      </c>
    </row>
    <row r="429" spans="1:23" s="116" customFormat="1" ht="22.5" x14ac:dyDescent="0.2">
      <c r="A429" s="163"/>
      <c r="B429" s="164" t="s">
        <v>242</v>
      </c>
      <c r="C429" s="121" t="s">
        <v>243</v>
      </c>
      <c r="D429" s="121"/>
      <c r="E429" s="121"/>
      <c r="F429" s="121"/>
      <c r="G429" s="121"/>
      <c r="H429" s="121"/>
      <c r="I429" s="121"/>
      <c r="J429" s="121"/>
      <c r="K429" s="121"/>
      <c r="L429" s="121"/>
      <c r="M429" s="121"/>
      <c r="N429" s="165"/>
      <c r="S429" s="122" t="s">
        <v>243</v>
      </c>
    </row>
    <row r="430" spans="1:23" s="116" customFormat="1" x14ac:dyDescent="0.2">
      <c r="A430" s="166"/>
      <c r="B430" s="164" t="s">
        <v>168</v>
      </c>
      <c r="C430" s="121" t="s">
        <v>175</v>
      </c>
      <c r="D430" s="121"/>
      <c r="E430" s="121"/>
      <c r="F430" s="167" t="s">
        <v>24</v>
      </c>
      <c r="G430" s="167" t="s">
        <v>24</v>
      </c>
      <c r="H430" s="167" t="s">
        <v>24</v>
      </c>
      <c r="I430" s="167" t="s">
        <v>24</v>
      </c>
      <c r="J430" s="168">
        <v>106.88</v>
      </c>
      <c r="K430" s="167" t="s">
        <v>244</v>
      </c>
      <c r="L430" s="168">
        <v>2.41</v>
      </c>
      <c r="M430" s="169" t="s">
        <v>24</v>
      </c>
      <c r="N430" s="170" t="s">
        <v>24</v>
      </c>
      <c r="T430" s="122" t="s">
        <v>175</v>
      </c>
    </row>
    <row r="431" spans="1:23" s="116" customFormat="1" x14ac:dyDescent="0.2">
      <c r="A431" s="166"/>
      <c r="B431" s="164" t="s">
        <v>172</v>
      </c>
      <c r="C431" s="121" t="s">
        <v>177</v>
      </c>
      <c r="D431" s="121"/>
      <c r="E431" s="121"/>
      <c r="F431" s="167" t="s">
        <v>24</v>
      </c>
      <c r="G431" s="167" t="s">
        <v>24</v>
      </c>
      <c r="H431" s="167" t="s">
        <v>24</v>
      </c>
      <c r="I431" s="167" t="s">
        <v>24</v>
      </c>
      <c r="J431" s="168">
        <v>241.58</v>
      </c>
      <c r="K431" s="167" t="s">
        <v>244</v>
      </c>
      <c r="L431" s="168">
        <v>5.45</v>
      </c>
      <c r="M431" s="169" t="s">
        <v>24</v>
      </c>
      <c r="N431" s="170" t="s">
        <v>24</v>
      </c>
      <c r="T431" s="122" t="s">
        <v>177</v>
      </c>
    </row>
    <row r="432" spans="1:23" s="116" customFormat="1" x14ac:dyDescent="0.2">
      <c r="A432" s="166"/>
      <c r="B432" s="164" t="s">
        <v>178</v>
      </c>
      <c r="C432" s="121" t="s">
        <v>179</v>
      </c>
      <c r="D432" s="121"/>
      <c r="E432" s="121"/>
      <c r="F432" s="167" t="s">
        <v>24</v>
      </c>
      <c r="G432" s="167" t="s">
        <v>24</v>
      </c>
      <c r="H432" s="167" t="s">
        <v>24</v>
      </c>
      <c r="I432" s="167" t="s">
        <v>24</v>
      </c>
      <c r="J432" s="168">
        <v>26.36</v>
      </c>
      <c r="K432" s="167" t="s">
        <v>244</v>
      </c>
      <c r="L432" s="168">
        <v>0.59</v>
      </c>
      <c r="M432" s="169" t="s">
        <v>24</v>
      </c>
      <c r="N432" s="170" t="s">
        <v>24</v>
      </c>
      <c r="T432" s="122" t="s">
        <v>179</v>
      </c>
    </row>
    <row r="433" spans="1:24" s="116" customFormat="1" x14ac:dyDescent="0.2">
      <c r="A433" s="166"/>
      <c r="B433" s="164" t="s">
        <v>24</v>
      </c>
      <c r="C433" s="121" t="s">
        <v>183</v>
      </c>
      <c r="D433" s="121"/>
      <c r="E433" s="121"/>
      <c r="F433" s="167" t="s">
        <v>184</v>
      </c>
      <c r="G433" s="167" t="s">
        <v>287</v>
      </c>
      <c r="H433" s="167" t="s">
        <v>244</v>
      </c>
      <c r="I433" s="167" t="s">
        <v>600</v>
      </c>
      <c r="J433" s="168" t="s">
        <v>24</v>
      </c>
      <c r="K433" s="167" t="s">
        <v>24</v>
      </c>
      <c r="L433" s="168" t="s">
        <v>24</v>
      </c>
      <c r="M433" s="169" t="s">
        <v>24</v>
      </c>
      <c r="N433" s="170" t="s">
        <v>24</v>
      </c>
      <c r="U433" s="122" t="s">
        <v>183</v>
      </c>
    </row>
    <row r="434" spans="1:24" s="116" customFormat="1" x14ac:dyDescent="0.2">
      <c r="A434" s="166"/>
      <c r="B434" s="164" t="s">
        <v>24</v>
      </c>
      <c r="C434" s="121" t="s">
        <v>187</v>
      </c>
      <c r="D434" s="121"/>
      <c r="E434" s="121"/>
      <c r="F434" s="167" t="s">
        <v>184</v>
      </c>
      <c r="G434" s="167" t="s">
        <v>289</v>
      </c>
      <c r="H434" s="167" t="s">
        <v>244</v>
      </c>
      <c r="I434" s="167" t="s">
        <v>601</v>
      </c>
      <c r="J434" s="168" t="s">
        <v>24</v>
      </c>
      <c r="K434" s="167" t="s">
        <v>24</v>
      </c>
      <c r="L434" s="168" t="s">
        <v>24</v>
      </c>
      <c r="M434" s="169" t="s">
        <v>24</v>
      </c>
      <c r="N434" s="170" t="s">
        <v>24</v>
      </c>
      <c r="U434" s="122" t="s">
        <v>187</v>
      </c>
    </row>
    <row r="435" spans="1:24" s="116" customFormat="1" x14ac:dyDescent="0.2">
      <c r="A435" s="166"/>
      <c r="B435" s="164" t="s">
        <v>24</v>
      </c>
      <c r="C435" s="158" t="s">
        <v>190</v>
      </c>
      <c r="D435" s="158"/>
      <c r="E435" s="158"/>
      <c r="F435" s="159" t="s">
        <v>24</v>
      </c>
      <c r="G435" s="159" t="s">
        <v>24</v>
      </c>
      <c r="H435" s="159" t="s">
        <v>24</v>
      </c>
      <c r="I435" s="159" t="s">
        <v>24</v>
      </c>
      <c r="J435" s="160">
        <v>348.46</v>
      </c>
      <c r="K435" s="159" t="s">
        <v>24</v>
      </c>
      <c r="L435" s="160">
        <v>7.86</v>
      </c>
      <c r="M435" s="161" t="s">
        <v>24</v>
      </c>
      <c r="N435" s="162" t="s">
        <v>24</v>
      </c>
      <c r="V435" s="122" t="s">
        <v>190</v>
      </c>
    </row>
    <row r="436" spans="1:24" s="116" customFormat="1" x14ac:dyDescent="0.2">
      <c r="A436" s="166"/>
      <c r="B436" s="164" t="s">
        <v>24</v>
      </c>
      <c r="C436" s="121" t="s">
        <v>191</v>
      </c>
      <c r="D436" s="121"/>
      <c r="E436" s="121"/>
      <c r="F436" s="167" t="s">
        <v>24</v>
      </c>
      <c r="G436" s="167" t="s">
        <v>24</v>
      </c>
      <c r="H436" s="167" t="s">
        <v>24</v>
      </c>
      <c r="I436" s="167" t="s">
        <v>24</v>
      </c>
      <c r="J436" s="168" t="s">
        <v>24</v>
      </c>
      <c r="K436" s="167" t="s">
        <v>24</v>
      </c>
      <c r="L436" s="168">
        <v>3</v>
      </c>
      <c r="M436" s="169" t="s">
        <v>24</v>
      </c>
      <c r="N436" s="170" t="s">
        <v>24</v>
      </c>
      <c r="U436" s="122" t="s">
        <v>191</v>
      </c>
    </row>
    <row r="437" spans="1:24" s="116" customFormat="1" ht="33.75" x14ac:dyDescent="0.2">
      <c r="A437" s="166"/>
      <c r="B437" s="164" t="s">
        <v>277</v>
      </c>
      <c r="C437" s="121" t="s">
        <v>278</v>
      </c>
      <c r="D437" s="121"/>
      <c r="E437" s="121"/>
      <c r="F437" s="167" t="s">
        <v>194</v>
      </c>
      <c r="G437" s="167" t="s">
        <v>249</v>
      </c>
      <c r="H437" s="167" t="s">
        <v>24</v>
      </c>
      <c r="I437" s="167" t="s">
        <v>249</v>
      </c>
      <c r="J437" s="168" t="s">
        <v>24</v>
      </c>
      <c r="K437" s="167" t="s">
        <v>24</v>
      </c>
      <c r="L437" s="168">
        <v>2.76</v>
      </c>
      <c r="M437" s="169" t="s">
        <v>24</v>
      </c>
      <c r="N437" s="170" t="s">
        <v>24</v>
      </c>
      <c r="U437" s="122" t="s">
        <v>278</v>
      </c>
    </row>
    <row r="438" spans="1:24" s="116" customFormat="1" ht="33.75" x14ac:dyDescent="0.2">
      <c r="A438" s="166"/>
      <c r="B438" s="164" t="s">
        <v>279</v>
      </c>
      <c r="C438" s="121" t="s">
        <v>280</v>
      </c>
      <c r="D438" s="121"/>
      <c r="E438" s="121"/>
      <c r="F438" s="167" t="s">
        <v>194</v>
      </c>
      <c r="G438" s="167" t="s">
        <v>281</v>
      </c>
      <c r="H438" s="167" t="s">
        <v>24</v>
      </c>
      <c r="I438" s="167" t="s">
        <v>281</v>
      </c>
      <c r="J438" s="168" t="s">
        <v>24</v>
      </c>
      <c r="K438" s="167" t="s">
        <v>24</v>
      </c>
      <c r="L438" s="168">
        <v>1.38</v>
      </c>
      <c r="M438" s="169" t="s">
        <v>24</v>
      </c>
      <c r="N438" s="170" t="s">
        <v>24</v>
      </c>
      <c r="U438" s="122" t="s">
        <v>280</v>
      </c>
    </row>
    <row r="439" spans="1:24" s="116" customFormat="1" x14ac:dyDescent="0.2">
      <c r="A439" s="171"/>
      <c r="B439" s="172"/>
      <c r="C439" s="173" t="s">
        <v>199</v>
      </c>
      <c r="D439" s="173"/>
      <c r="E439" s="173"/>
      <c r="F439" s="174" t="s">
        <v>24</v>
      </c>
      <c r="G439" s="174" t="s">
        <v>24</v>
      </c>
      <c r="H439" s="174" t="s">
        <v>24</v>
      </c>
      <c r="I439" s="174" t="s">
        <v>24</v>
      </c>
      <c r="J439" s="175" t="s">
        <v>24</v>
      </c>
      <c r="K439" s="174" t="s">
        <v>24</v>
      </c>
      <c r="L439" s="175">
        <v>12</v>
      </c>
      <c r="M439" s="161" t="s">
        <v>24</v>
      </c>
      <c r="N439" s="176" t="s">
        <v>24</v>
      </c>
      <c r="W439" s="122" t="s">
        <v>199</v>
      </c>
    </row>
    <row r="440" spans="1:24" s="116" customFormat="1" ht="1.5" customHeight="1" x14ac:dyDescent="0.2">
      <c r="A440" s="177"/>
      <c r="B440" s="172"/>
      <c r="C440" s="172"/>
      <c r="D440" s="172"/>
      <c r="E440" s="172"/>
      <c r="F440" s="177"/>
      <c r="G440" s="177"/>
      <c r="H440" s="177"/>
      <c r="I440" s="177"/>
      <c r="J440" s="178"/>
      <c r="K440" s="177"/>
      <c r="L440" s="178"/>
      <c r="M440" s="167"/>
      <c r="N440" s="178"/>
    </row>
    <row r="441" spans="1:24" s="116" customFormat="1" x14ac:dyDescent="0.2">
      <c r="A441" s="179"/>
      <c r="B441" s="180" t="s">
        <v>24</v>
      </c>
      <c r="C441" s="173" t="s">
        <v>602</v>
      </c>
      <c r="D441" s="173"/>
      <c r="E441" s="173"/>
      <c r="F441" s="173"/>
      <c r="G441" s="173"/>
      <c r="H441" s="173"/>
      <c r="I441" s="173"/>
      <c r="J441" s="173"/>
      <c r="K441" s="173"/>
      <c r="L441" s="181">
        <v>236541.58</v>
      </c>
      <c r="M441" s="182"/>
      <c r="N441" s="183"/>
      <c r="X441" s="122" t="s">
        <v>602</v>
      </c>
    </row>
    <row r="442" spans="1:24" s="116" customFormat="1" x14ac:dyDescent="0.2">
      <c r="A442" s="150" t="s">
        <v>603</v>
      </c>
      <c r="B442" s="151"/>
      <c r="C442" s="151"/>
      <c r="D442" s="151"/>
      <c r="E442" s="151"/>
      <c r="F442" s="151"/>
      <c r="G442" s="151"/>
      <c r="H442" s="151"/>
      <c r="I442" s="151"/>
      <c r="J442" s="151"/>
      <c r="K442" s="151"/>
      <c r="L442" s="151"/>
      <c r="M442" s="151"/>
      <c r="N442" s="152"/>
      <c r="P442" s="122" t="s">
        <v>603</v>
      </c>
    </row>
    <row r="443" spans="1:24" s="116" customFormat="1" x14ac:dyDescent="0.2">
      <c r="A443" s="156" t="s">
        <v>604</v>
      </c>
      <c r="B443" s="157" t="s">
        <v>605</v>
      </c>
      <c r="C443" s="158" t="s">
        <v>606</v>
      </c>
      <c r="D443" s="158"/>
      <c r="E443" s="158"/>
      <c r="F443" s="159" t="s">
        <v>358</v>
      </c>
      <c r="G443" s="159" t="s">
        <v>24</v>
      </c>
      <c r="H443" s="159" t="s">
        <v>24</v>
      </c>
      <c r="I443" s="159" t="s">
        <v>607</v>
      </c>
      <c r="J443" s="160" t="s">
        <v>24</v>
      </c>
      <c r="K443" s="159" t="s">
        <v>24</v>
      </c>
      <c r="L443" s="160" t="s">
        <v>24</v>
      </c>
      <c r="M443" s="161" t="s">
        <v>24</v>
      </c>
      <c r="N443" s="162" t="s">
        <v>24</v>
      </c>
      <c r="Q443" s="122" t="s">
        <v>606</v>
      </c>
    </row>
    <row r="444" spans="1:24" s="116" customFormat="1" x14ac:dyDescent="0.2">
      <c r="A444" s="200"/>
      <c r="B444" s="201"/>
      <c r="C444" s="121" t="s">
        <v>608</v>
      </c>
      <c r="D444" s="121"/>
      <c r="E444" s="121"/>
      <c r="F444" s="121"/>
      <c r="G444" s="121"/>
      <c r="H444" s="121"/>
      <c r="I444" s="121"/>
      <c r="J444" s="121"/>
      <c r="K444" s="121"/>
      <c r="L444" s="121"/>
      <c r="M444" s="121"/>
      <c r="N444" s="165"/>
      <c r="R444" s="122" t="s">
        <v>608</v>
      </c>
    </row>
    <row r="445" spans="1:24" s="116" customFormat="1" ht="22.5" x14ac:dyDescent="0.2">
      <c r="A445" s="163"/>
      <c r="B445" s="164" t="s">
        <v>242</v>
      </c>
      <c r="C445" s="121" t="s">
        <v>243</v>
      </c>
      <c r="D445" s="121"/>
      <c r="E445" s="121"/>
      <c r="F445" s="121"/>
      <c r="G445" s="121"/>
      <c r="H445" s="121"/>
      <c r="I445" s="121"/>
      <c r="J445" s="121"/>
      <c r="K445" s="121"/>
      <c r="L445" s="121"/>
      <c r="M445" s="121"/>
      <c r="N445" s="165"/>
      <c r="S445" s="122" t="s">
        <v>243</v>
      </c>
    </row>
    <row r="446" spans="1:24" s="116" customFormat="1" x14ac:dyDescent="0.2">
      <c r="A446" s="166"/>
      <c r="B446" s="164" t="s">
        <v>168</v>
      </c>
      <c r="C446" s="121" t="s">
        <v>175</v>
      </c>
      <c r="D446" s="121"/>
      <c r="E446" s="121"/>
      <c r="F446" s="167" t="s">
        <v>24</v>
      </c>
      <c r="G446" s="167" t="s">
        <v>24</v>
      </c>
      <c r="H446" s="167" t="s">
        <v>24</v>
      </c>
      <c r="I446" s="167" t="s">
        <v>24</v>
      </c>
      <c r="J446" s="168">
        <v>515.63</v>
      </c>
      <c r="K446" s="167" t="s">
        <v>244</v>
      </c>
      <c r="L446" s="168">
        <v>166.03</v>
      </c>
      <c r="M446" s="169" t="s">
        <v>24</v>
      </c>
      <c r="N446" s="170" t="s">
        <v>24</v>
      </c>
      <c r="T446" s="122" t="s">
        <v>175</v>
      </c>
    </row>
    <row r="447" spans="1:24" s="116" customFormat="1" x14ac:dyDescent="0.2">
      <c r="A447" s="166"/>
      <c r="B447" s="164" t="s">
        <v>172</v>
      </c>
      <c r="C447" s="121" t="s">
        <v>177</v>
      </c>
      <c r="D447" s="121"/>
      <c r="E447" s="121"/>
      <c r="F447" s="167" t="s">
        <v>24</v>
      </c>
      <c r="G447" s="167" t="s">
        <v>24</v>
      </c>
      <c r="H447" s="167" t="s">
        <v>24</v>
      </c>
      <c r="I447" s="167" t="s">
        <v>24</v>
      </c>
      <c r="J447" s="168">
        <v>395.65</v>
      </c>
      <c r="K447" s="167" t="s">
        <v>244</v>
      </c>
      <c r="L447" s="168">
        <v>127.4</v>
      </c>
      <c r="M447" s="169" t="s">
        <v>24</v>
      </c>
      <c r="N447" s="170" t="s">
        <v>24</v>
      </c>
      <c r="T447" s="122" t="s">
        <v>177</v>
      </c>
    </row>
    <row r="448" spans="1:24" s="116" customFormat="1" x14ac:dyDescent="0.2">
      <c r="A448" s="166"/>
      <c r="B448" s="164" t="s">
        <v>178</v>
      </c>
      <c r="C448" s="121" t="s">
        <v>179</v>
      </c>
      <c r="D448" s="121"/>
      <c r="E448" s="121"/>
      <c r="F448" s="167" t="s">
        <v>24</v>
      </c>
      <c r="G448" s="167" t="s">
        <v>24</v>
      </c>
      <c r="H448" s="167" t="s">
        <v>24</v>
      </c>
      <c r="I448" s="167" t="s">
        <v>24</v>
      </c>
      <c r="J448" s="168">
        <v>40.159999999999997</v>
      </c>
      <c r="K448" s="167" t="s">
        <v>244</v>
      </c>
      <c r="L448" s="168">
        <v>12.93</v>
      </c>
      <c r="M448" s="169" t="s">
        <v>24</v>
      </c>
      <c r="N448" s="170" t="s">
        <v>24</v>
      </c>
      <c r="T448" s="122" t="s">
        <v>179</v>
      </c>
    </row>
    <row r="449" spans="1:26" s="116" customFormat="1" x14ac:dyDescent="0.2">
      <c r="A449" s="166"/>
      <c r="B449" s="164" t="s">
        <v>180</v>
      </c>
      <c r="C449" s="121" t="s">
        <v>181</v>
      </c>
      <c r="D449" s="121"/>
      <c r="E449" s="121"/>
      <c r="F449" s="167" t="s">
        <v>24</v>
      </c>
      <c r="G449" s="167" t="s">
        <v>24</v>
      </c>
      <c r="H449" s="167" t="s">
        <v>24</v>
      </c>
      <c r="I449" s="167" t="s">
        <v>24</v>
      </c>
      <c r="J449" s="168">
        <v>11982.18</v>
      </c>
      <c r="K449" s="167" t="s">
        <v>24</v>
      </c>
      <c r="L449" s="168">
        <v>3355.01</v>
      </c>
      <c r="M449" s="169" t="s">
        <v>24</v>
      </c>
      <c r="N449" s="170" t="s">
        <v>24</v>
      </c>
      <c r="T449" s="122" t="s">
        <v>181</v>
      </c>
    </row>
    <row r="450" spans="1:26" s="116" customFormat="1" x14ac:dyDescent="0.2">
      <c r="A450" s="166"/>
      <c r="B450" s="164" t="s">
        <v>24</v>
      </c>
      <c r="C450" s="121" t="s">
        <v>183</v>
      </c>
      <c r="D450" s="121"/>
      <c r="E450" s="121"/>
      <c r="F450" s="167" t="s">
        <v>184</v>
      </c>
      <c r="G450" s="167" t="s">
        <v>609</v>
      </c>
      <c r="H450" s="167" t="s">
        <v>244</v>
      </c>
      <c r="I450" s="167" t="s">
        <v>610</v>
      </c>
      <c r="J450" s="168" t="s">
        <v>24</v>
      </c>
      <c r="K450" s="167" t="s">
        <v>24</v>
      </c>
      <c r="L450" s="168" t="s">
        <v>24</v>
      </c>
      <c r="M450" s="169" t="s">
        <v>24</v>
      </c>
      <c r="N450" s="170" t="s">
        <v>24</v>
      </c>
      <c r="U450" s="122" t="s">
        <v>183</v>
      </c>
    </row>
    <row r="451" spans="1:26" s="116" customFormat="1" x14ac:dyDescent="0.2">
      <c r="A451" s="166"/>
      <c r="B451" s="164" t="s">
        <v>24</v>
      </c>
      <c r="C451" s="121" t="s">
        <v>187</v>
      </c>
      <c r="D451" s="121"/>
      <c r="E451" s="121"/>
      <c r="F451" s="167" t="s">
        <v>184</v>
      </c>
      <c r="G451" s="167" t="s">
        <v>611</v>
      </c>
      <c r="H451" s="167" t="s">
        <v>244</v>
      </c>
      <c r="I451" s="167" t="s">
        <v>612</v>
      </c>
      <c r="J451" s="168" t="s">
        <v>24</v>
      </c>
      <c r="K451" s="167" t="s">
        <v>24</v>
      </c>
      <c r="L451" s="168" t="s">
        <v>24</v>
      </c>
      <c r="M451" s="169" t="s">
        <v>24</v>
      </c>
      <c r="N451" s="170" t="s">
        <v>24</v>
      </c>
      <c r="U451" s="122" t="s">
        <v>187</v>
      </c>
    </row>
    <row r="452" spans="1:26" s="116" customFormat="1" x14ac:dyDescent="0.2">
      <c r="A452" s="166"/>
      <c r="B452" s="164" t="s">
        <v>24</v>
      </c>
      <c r="C452" s="158" t="s">
        <v>190</v>
      </c>
      <c r="D452" s="158"/>
      <c r="E452" s="158"/>
      <c r="F452" s="159" t="s">
        <v>24</v>
      </c>
      <c r="G452" s="159" t="s">
        <v>24</v>
      </c>
      <c r="H452" s="159" t="s">
        <v>24</v>
      </c>
      <c r="I452" s="159" t="s">
        <v>24</v>
      </c>
      <c r="J452" s="160">
        <v>12893.46</v>
      </c>
      <c r="K452" s="159" t="s">
        <v>24</v>
      </c>
      <c r="L452" s="160">
        <v>3648.44</v>
      </c>
      <c r="M452" s="161" t="s">
        <v>24</v>
      </c>
      <c r="N452" s="162" t="s">
        <v>24</v>
      </c>
      <c r="V452" s="122" t="s">
        <v>190</v>
      </c>
    </row>
    <row r="453" spans="1:26" s="116" customFormat="1" x14ac:dyDescent="0.2">
      <c r="A453" s="166"/>
      <c r="B453" s="164" t="s">
        <v>24</v>
      </c>
      <c r="C453" s="121" t="s">
        <v>191</v>
      </c>
      <c r="D453" s="121"/>
      <c r="E453" s="121"/>
      <c r="F453" s="167" t="s">
        <v>24</v>
      </c>
      <c r="G453" s="167" t="s">
        <v>24</v>
      </c>
      <c r="H453" s="167" t="s">
        <v>24</v>
      </c>
      <c r="I453" s="167" t="s">
        <v>24</v>
      </c>
      <c r="J453" s="168" t="s">
        <v>24</v>
      </c>
      <c r="K453" s="167" t="s">
        <v>24</v>
      </c>
      <c r="L453" s="168">
        <v>178.96</v>
      </c>
      <c r="M453" s="169" t="s">
        <v>24</v>
      </c>
      <c r="N453" s="170" t="s">
        <v>24</v>
      </c>
      <c r="U453" s="122" t="s">
        <v>191</v>
      </c>
    </row>
    <row r="454" spans="1:26" s="116" customFormat="1" ht="33.75" x14ac:dyDescent="0.2">
      <c r="A454" s="166"/>
      <c r="B454" s="164" t="s">
        <v>613</v>
      </c>
      <c r="C454" s="121" t="s">
        <v>614</v>
      </c>
      <c r="D454" s="121"/>
      <c r="E454" s="121"/>
      <c r="F454" s="167" t="s">
        <v>194</v>
      </c>
      <c r="G454" s="167" t="s">
        <v>615</v>
      </c>
      <c r="H454" s="167" t="s">
        <v>24</v>
      </c>
      <c r="I454" s="167" t="s">
        <v>615</v>
      </c>
      <c r="J454" s="168" t="s">
        <v>24</v>
      </c>
      <c r="K454" s="167" t="s">
        <v>24</v>
      </c>
      <c r="L454" s="168">
        <v>173.59</v>
      </c>
      <c r="M454" s="169" t="s">
        <v>24</v>
      </c>
      <c r="N454" s="170" t="s">
        <v>24</v>
      </c>
      <c r="U454" s="122" t="s">
        <v>614</v>
      </c>
    </row>
    <row r="455" spans="1:26" s="116" customFormat="1" ht="33.75" x14ac:dyDescent="0.2">
      <c r="A455" s="166"/>
      <c r="B455" s="164" t="s">
        <v>616</v>
      </c>
      <c r="C455" s="121" t="s">
        <v>617</v>
      </c>
      <c r="D455" s="121"/>
      <c r="E455" s="121"/>
      <c r="F455" s="167" t="s">
        <v>194</v>
      </c>
      <c r="G455" s="167" t="s">
        <v>381</v>
      </c>
      <c r="H455" s="167" t="s">
        <v>24</v>
      </c>
      <c r="I455" s="167" t="s">
        <v>381</v>
      </c>
      <c r="J455" s="168" t="s">
        <v>24</v>
      </c>
      <c r="K455" s="167" t="s">
        <v>24</v>
      </c>
      <c r="L455" s="168">
        <v>91.27</v>
      </c>
      <c r="M455" s="169" t="s">
        <v>24</v>
      </c>
      <c r="N455" s="170" t="s">
        <v>24</v>
      </c>
      <c r="U455" s="122" t="s">
        <v>617</v>
      </c>
    </row>
    <row r="456" spans="1:26" s="116" customFormat="1" x14ac:dyDescent="0.2">
      <c r="A456" s="171"/>
      <c r="B456" s="172"/>
      <c r="C456" s="173" t="s">
        <v>199</v>
      </c>
      <c r="D456" s="173"/>
      <c r="E456" s="173"/>
      <c r="F456" s="174" t="s">
        <v>24</v>
      </c>
      <c r="G456" s="174" t="s">
        <v>24</v>
      </c>
      <c r="H456" s="174" t="s">
        <v>24</v>
      </c>
      <c r="I456" s="174" t="s">
        <v>24</v>
      </c>
      <c r="J456" s="175" t="s">
        <v>24</v>
      </c>
      <c r="K456" s="174" t="s">
        <v>24</v>
      </c>
      <c r="L456" s="175">
        <v>3913.3</v>
      </c>
      <c r="M456" s="161" t="s">
        <v>24</v>
      </c>
      <c r="N456" s="176" t="s">
        <v>24</v>
      </c>
      <c r="W456" s="122" t="s">
        <v>199</v>
      </c>
    </row>
    <row r="457" spans="1:26" s="116" customFormat="1" ht="1.5" customHeight="1" x14ac:dyDescent="0.2">
      <c r="A457" s="177"/>
      <c r="B457" s="172"/>
      <c r="C457" s="172"/>
      <c r="D457" s="172"/>
      <c r="E457" s="172"/>
      <c r="F457" s="177"/>
      <c r="G457" s="177"/>
      <c r="H457" s="177"/>
      <c r="I457" s="177"/>
      <c r="J457" s="178"/>
      <c r="K457" s="177"/>
      <c r="L457" s="178"/>
      <c r="M457" s="167"/>
      <c r="N457" s="178"/>
    </row>
    <row r="458" spans="1:26" s="116" customFormat="1" x14ac:dyDescent="0.2">
      <c r="A458" s="179"/>
      <c r="B458" s="180" t="s">
        <v>24</v>
      </c>
      <c r="C458" s="173" t="s">
        <v>618</v>
      </c>
      <c r="D458" s="173"/>
      <c r="E458" s="173"/>
      <c r="F458" s="173"/>
      <c r="G458" s="173"/>
      <c r="H458" s="173"/>
      <c r="I458" s="173"/>
      <c r="J458" s="173"/>
      <c r="K458" s="173"/>
      <c r="L458" s="181">
        <v>3913.3</v>
      </c>
      <c r="M458" s="182"/>
      <c r="N458" s="183"/>
      <c r="X458" s="122" t="s">
        <v>618</v>
      </c>
    </row>
    <row r="459" spans="1:26" s="116" customFormat="1" x14ac:dyDescent="0.2">
      <c r="A459" s="150" t="s">
        <v>619</v>
      </c>
      <c r="B459" s="151"/>
      <c r="C459" s="151"/>
      <c r="D459" s="151"/>
      <c r="E459" s="151"/>
      <c r="F459" s="151"/>
      <c r="G459" s="151"/>
      <c r="H459" s="151"/>
      <c r="I459" s="151"/>
      <c r="J459" s="151"/>
      <c r="K459" s="151"/>
      <c r="L459" s="151"/>
      <c r="M459" s="151"/>
      <c r="N459" s="152"/>
      <c r="P459" s="122" t="s">
        <v>619</v>
      </c>
    </row>
    <row r="460" spans="1:26" s="116" customFormat="1" x14ac:dyDescent="0.2">
      <c r="A460" s="153" t="s">
        <v>620</v>
      </c>
      <c r="B460" s="154"/>
      <c r="C460" s="154"/>
      <c r="D460" s="154"/>
      <c r="E460" s="154"/>
      <c r="F460" s="154"/>
      <c r="G460" s="154"/>
      <c r="H460" s="154"/>
      <c r="I460" s="154"/>
      <c r="J460" s="154"/>
      <c r="K460" s="154"/>
      <c r="L460" s="154"/>
      <c r="M460" s="154"/>
      <c r="N460" s="155"/>
      <c r="Y460" s="122" t="s">
        <v>620</v>
      </c>
    </row>
    <row r="461" spans="1:26" s="116" customFormat="1" ht="1.5" customHeight="1" x14ac:dyDescent="0.2">
      <c r="A461" s="174"/>
      <c r="B461" s="202"/>
      <c r="C461" s="202"/>
      <c r="D461" s="202"/>
      <c r="E461" s="202"/>
      <c r="F461" s="174"/>
      <c r="G461" s="174"/>
      <c r="H461" s="174"/>
      <c r="I461" s="174"/>
      <c r="J461" s="180"/>
      <c r="K461" s="174"/>
      <c r="L461" s="180"/>
      <c r="M461" s="159"/>
      <c r="N461" s="180"/>
    </row>
    <row r="462" spans="1:26" s="116" customFormat="1" x14ac:dyDescent="0.2">
      <c r="A462" s="179"/>
      <c r="B462" s="180" t="s">
        <v>24</v>
      </c>
      <c r="C462" s="173" t="s">
        <v>621</v>
      </c>
      <c r="D462" s="173"/>
      <c r="E462" s="173"/>
      <c r="F462" s="173"/>
      <c r="G462" s="173"/>
      <c r="H462" s="173"/>
      <c r="I462" s="173"/>
      <c r="J462" s="173"/>
      <c r="K462" s="173"/>
      <c r="L462" s="181" t="s">
        <v>24</v>
      </c>
      <c r="M462" s="182"/>
      <c r="N462" s="183"/>
      <c r="X462" s="122" t="s">
        <v>621</v>
      </c>
    </row>
    <row r="463" spans="1:26" s="116" customFormat="1" ht="2.25" customHeight="1" x14ac:dyDescent="0.2">
      <c r="B463" s="120"/>
      <c r="C463" s="120"/>
      <c r="D463" s="120"/>
      <c r="E463" s="120"/>
      <c r="F463" s="120"/>
      <c r="G463" s="120"/>
      <c r="H463" s="120"/>
      <c r="I463" s="120"/>
      <c r="J463" s="120"/>
      <c r="K463" s="120"/>
      <c r="L463" s="184"/>
      <c r="M463" s="185"/>
      <c r="N463" s="186"/>
    </row>
    <row r="464" spans="1:26" s="116" customFormat="1" x14ac:dyDescent="0.2">
      <c r="A464" s="179"/>
      <c r="B464" s="180" t="s">
        <v>24</v>
      </c>
      <c r="C464" s="173" t="s">
        <v>214</v>
      </c>
      <c r="D464" s="173"/>
      <c r="E464" s="173"/>
      <c r="F464" s="173"/>
      <c r="G464" s="173"/>
      <c r="H464" s="173"/>
      <c r="I464" s="173"/>
      <c r="J464" s="173"/>
      <c r="K464" s="173"/>
      <c r="L464" s="181" t="s">
        <v>24</v>
      </c>
      <c r="M464" s="182" t="s">
        <v>24</v>
      </c>
      <c r="N464" s="183" t="s">
        <v>24</v>
      </c>
      <c r="Z464" s="122" t="s">
        <v>214</v>
      </c>
    </row>
    <row r="465" spans="1:27" s="116" customFormat="1" x14ac:dyDescent="0.2">
      <c r="A465" s="187"/>
      <c r="B465" s="164" t="s">
        <v>24</v>
      </c>
      <c r="C465" s="121" t="s">
        <v>622</v>
      </c>
      <c r="D465" s="121"/>
      <c r="E465" s="121"/>
      <c r="F465" s="121"/>
      <c r="G465" s="121"/>
      <c r="H465" s="121"/>
      <c r="I465" s="121"/>
      <c r="J465" s="121"/>
      <c r="K465" s="121"/>
      <c r="L465" s="188">
        <v>614569.30000000005</v>
      </c>
      <c r="M465" s="189" t="s">
        <v>24</v>
      </c>
      <c r="N465" s="190">
        <v>5494250</v>
      </c>
      <c r="AA465" s="122" t="s">
        <v>622</v>
      </c>
    </row>
    <row r="466" spans="1:27" s="116" customFormat="1" x14ac:dyDescent="0.2">
      <c r="A466" s="187"/>
      <c r="B466" s="164" t="s">
        <v>168</v>
      </c>
      <c r="C466" s="121" t="s">
        <v>623</v>
      </c>
      <c r="D466" s="121"/>
      <c r="E466" s="121"/>
      <c r="F466" s="121"/>
      <c r="G466" s="121"/>
      <c r="H466" s="121"/>
      <c r="I466" s="121"/>
      <c r="J466" s="121"/>
      <c r="K466" s="121"/>
      <c r="L466" s="188">
        <v>611121.89</v>
      </c>
      <c r="M466" s="189">
        <v>8.94</v>
      </c>
      <c r="N466" s="190">
        <v>5463430</v>
      </c>
      <c r="AA466" s="122" t="s">
        <v>623</v>
      </c>
    </row>
    <row r="467" spans="1:27" s="116" customFormat="1" x14ac:dyDescent="0.2">
      <c r="A467" s="187"/>
      <c r="B467" s="164" t="s">
        <v>24</v>
      </c>
      <c r="C467" s="121" t="s">
        <v>624</v>
      </c>
      <c r="D467" s="121"/>
      <c r="E467" s="121"/>
      <c r="F467" s="121"/>
      <c r="G467" s="121"/>
      <c r="H467" s="121"/>
      <c r="I467" s="121"/>
      <c r="J467" s="121"/>
      <c r="K467" s="121"/>
      <c r="L467" s="188" t="s">
        <v>24</v>
      </c>
      <c r="M467" s="189" t="s">
        <v>24</v>
      </c>
      <c r="N467" s="190" t="s">
        <v>24</v>
      </c>
      <c r="AA467" s="122" t="s">
        <v>624</v>
      </c>
    </row>
    <row r="468" spans="1:27" s="116" customFormat="1" x14ac:dyDescent="0.2">
      <c r="A468" s="187"/>
      <c r="B468" s="164" t="s">
        <v>24</v>
      </c>
      <c r="C468" s="121" t="s">
        <v>625</v>
      </c>
      <c r="D468" s="121"/>
      <c r="E468" s="121"/>
      <c r="F468" s="121"/>
      <c r="G468" s="121"/>
      <c r="H468" s="121"/>
      <c r="I468" s="121"/>
      <c r="J468" s="121"/>
      <c r="K468" s="121"/>
      <c r="L468" s="188">
        <v>95213.25</v>
      </c>
      <c r="M468" s="189" t="s">
        <v>24</v>
      </c>
      <c r="N468" s="190" t="s">
        <v>24</v>
      </c>
      <c r="AA468" s="122" t="s">
        <v>625</v>
      </c>
    </row>
    <row r="469" spans="1:27" s="116" customFormat="1" x14ac:dyDescent="0.2">
      <c r="A469" s="187"/>
      <c r="B469" s="164" t="s">
        <v>24</v>
      </c>
      <c r="C469" s="121" t="s">
        <v>626</v>
      </c>
      <c r="D469" s="121"/>
      <c r="E469" s="121"/>
      <c r="F469" s="121"/>
      <c r="G469" s="121"/>
      <c r="H469" s="121"/>
      <c r="I469" s="121"/>
      <c r="J469" s="121"/>
      <c r="K469" s="121"/>
      <c r="L469" s="188">
        <v>179807.87</v>
      </c>
      <c r="M469" s="189" t="s">
        <v>24</v>
      </c>
      <c r="N469" s="190" t="s">
        <v>24</v>
      </c>
      <c r="AA469" s="122" t="s">
        <v>626</v>
      </c>
    </row>
    <row r="470" spans="1:27" s="116" customFormat="1" x14ac:dyDescent="0.2">
      <c r="A470" s="187"/>
      <c r="B470" s="164" t="s">
        <v>24</v>
      </c>
      <c r="C470" s="121" t="s">
        <v>627</v>
      </c>
      <c r="D470" s="121"/>
      <c r="E470" s="121"/>
      <c r="F470" s="121"/>
      <c r="G470" s="121"/>
      <c r="H470" s="121"/>
      <c r="I470" s="121"/>
      <c r="J470" s="121"/>
      <c r="K470" s="121"/>
      <c r="L470" s="188">
        <v>202343.97</v>
      </c>
      <c r="M470" s="189" t="s">
        <v>24</v>
      </c>
      <c r="N470" s="190" t="s">
        <v>24</v>
      </c>
      <c r="AA470" s="122" t="s">
        <v>627</v>
      </c>
    </row>
    <row r="471" spans="1:27" s="116" customFormat="1" x14ac:dyDescent="0.2">
      <c r="A471" s="187"/>
      <c r="B471" s="164" t="s">
        <v>24</v>
      </c>
      <c r="C471" s="121" t="s">
        <v>628</v>
      </c>
      <c r="D471" s="121"/>
      <c r="E471" s="121"/>
      <c r="F471" s="121"/>
      <c r="G471" s="121"/>
      <c r="H471" s="121"/>
      <c r="I471" s="121"/>
      <c r="J471" s="121"/>
      <c r="K471" s="121"/>
      <c r="L471" s="188">
        <v>89812.55</v>
      </c>
      <c r="M471" s="189" t="s">
        <v>24</v>
      </c>
      <c r="N471" s="190" t="s">
        <v>24</v>
      </c>
      <c r="AA471" s="122" t="s">
        <v>628</v>
      </c>
    </row>
    <row r="472" spans="1:27" s="116" customFormat="1" x14ac:dyDescent="0.2">
      <c r="A472" s="187"/>
      <c r="B472" s="164" t="s">
        <v>24</v>
      </c>
      <c r="C472" s="121" t="s">
        <v>629</v>
      </c>
      <c r="D472" s="121"/>
      <c r="E472" s="121"/>
      <c r="F472" s="121"/>
      <c r="G472" s="121"/>
      <c r="H472" s="121"/>
      <c r="I472" s="121"/>
      <c r="J472" s="121"/>
      <c r="K472" s="121"/>
      <c r="L472" s="188">
        <v>43944.25</v>
      </c>
      <c r="M472" s="189" t="s">
        <v>24</v>
      </c>
      <c r="N472" s="190" t="s">
        <v>24</v>
      </c>
      <c r="AA472" s="122" t="s">
        <v>629</v>
      </c>
    </row>
    <row r="473" spans="1:27" s="116" customFormat="1" x14ac:dyDescent="0.2">
      <c r="A473" s="187"/>
      <c r="B473" s="164" t="s">
        <v>168</v>
      </c>
      <c r="C473" s="121" t="s">
        <v>630</v>
      </c>
      <c r="D473" s="121"/>
      <c r="E473" s="121"/>
      <c r="F473" s="121"/>
      <c r="G473" s="121"/>
      <c r="H473" s="121"/>
      <c r="I473" s="121"/>
      <c r="J473" s="121"/>
      <c r="K473" s="121"/>
      <c r="L473" s="188">
        <v>3447.41</v>
      </c>
      <c r="M473" s="189">
        <v>8.94</v>
      </c>
      <c r="N473" s="190">
        <v>30820</v>
      </c>
      <c r="AA473" s="122" t="s">
        <v>630</v>
      </c>
    </row>
    <row r="474" spans="1:27" s="116" customFormat="1" x14ac:dyDescent="0.2">
      <c r="A474" s="187"/>
      <c r="B474" s="164" t="s">
        <v>168</v>
      </c>
      <c r="C474" s="121" t="s">
        <v>215</v>
      </c>
      <c r="D474" s="121"/>
      <c r="E474" s="121"/>
      <c r="F474" s="121"/>
      <c r="G474" s="121"/>
      <c r="H474" s="121"/>
      <c r="I474" s="121"/>
      <c r="J474" s="121"/>
      <c r="K474" s="121"/>
      <c r="L474" s="188">
        <v>3913.3</v>
      </c>
      <c r="M474" s="189">
        <v>8.94</v>
      </c>
      <c r="N474" s="190">
        <v>34985</v>
      </c>
      <c r="AA474" s="122" t="s">
        <v>215</v>
      </c>
    </row>
    <row r="475" spans="1:27" s="116" customFormat="1" x14ac:dyDescent="0.2">
      <c r="A475" s="187"/>
      <c r="B475" s="164" t="s">
        <v>24</v>
      </c>
      <c r="C475" s="121" t="s">
        <v>216</v>
      </c>
      <c r="D475" s="121"/>
      <c r="E475" s="121"/>
      <c r="F475" s="121"/>
      <c r="G475" s="121"/>
      <c r="H475" s="121"/>
      <c r="I475" s="121"/>
      <c r="J475" s="121"/>
      <c r="K475" s="121"/>
      <c r="L475" s="188" t="s">
        <v>24</v>
      </c>
      <c r="M475" s="189" t="s">
        <v>24</v>
      </c>
      <c r="N475" s="190" t="s">
        <v>24</v>
      </c>
      <c r="AA475" s="122" t="s">
        <v>216</v>
      </c>
    </row>
    <row r="476" spans="1:27" s="116" customFormat="1" x14ac:dyDescent="0.2">
      <c r="A476" s="187"/>
      <c r="B476" s="164" t="s">
        <v>24</v>
      </c>
      <c r="C476" s="121" t="s">
        <v>217</v>
      </c>
      <c r="D476" s="121"/>
      <c r="E476" s="121"/>
      <c r="F476" s="121"/>
      <c r="G476" s="121"/>
      <c r="H476" s="121"/>
      <c r="I476" s="121"/>
      <c r="J476" s="121"/>
      <c r="K476" s="121"/>
      <c r="L476" s="188">
        <v>166.03</v>
      </c>
      <c r="M476" s="189" t="s">
        <v>24</v>
      </c>
      <c r="N476" s="190" t="s">
        <v>24</v>
      </c>
      <c r="AA476" s="122" t="s">
        <v>217</v>
      </c>
    </row>
    <row r="477" spans="1:27" s="116" customFormat="1" x14ac:dyDescent="0.2">
      <c r="A477" s="187"/>
      <c r="B477" s="164" t="s">
        <v>24</v>
      </c>
      <c r="C477" s="121" t="s">
        <v>218</v>
      </c>
      <c r="D477" s="121"/>
      <c r="E477" s="121"/>
      <c r="F477" s="121"/>
      <c r="G477" s="121"/>
      <c r="H477" s="121"/>
      <c r="I477" s="121"/>
      <c r="J477" s="121"/>
      <c r="K477" s="121"/>
      <c r="L477" s="188">
        <v>127.4</v>
      </c>
      <c r="M477" s="189" t="s">
        <v>24</v>
      </c>
      <c r="N477" s="190" t="s">
        <v>24</v>
      </c>
      <c r="AA477" s="122" t="s">
        <v>218</v>
      </c>
    </row>
    <row r="478" spans="1:27" s="116" customFormat="1" x14ac:dyDescent="0.2">
      <c r="A478" s="187"/>
      <c r="B478" s="164" t="s">
        <v>24</v>
      </c>
      <c r="C478" s="121" t="s">
        <v>219</v>
      </c>
      <c r="D478" s="121"/>
      <c r="E478" s="121"/>
      <c r="F478" s="121"/>
      <c r="G478" s="121"/>
      <c r="H478" s="121"/>
      <c r="I478" s="121"/>
      <c r="J478" s="121"/>
      <c r="K478" s="121"/>
      <c r="L478" s="188">
        <v>3355.01</v>
      </c>
      <c r="M478" s="189" t="s">
        <v>24</v>
      </c>
      <c r="N478" s="190" t="s">
        <v>24</v>
      </c>
      <c r="AA478" s="122" t="s">
        <v>219</v>
      </c>
    </row>
    <row r="479" spans="1:27" s="116" customFormat="1" x14ac:dyDescent="0.2">
      <c r="A479" s="187"/>
      <c r="B479" s="164" t="s">
        <v>24</v>
      </c>
      <c r="C479" s="121" t="s">
        <v>220</v>
      </c>
      <c r="D479" s="121"/>
      <c r="E479" s="121"/>
      <c r="F479" s="121"/>
      <c r="G479" s="121"/>
      <c r="H479" s="121"/>
      <c r="I479" s="121"/>
      <c r="J479" s="121"/>
      <c r="K479" s="121"/>
      <c r="L479" s="188">
        <v>173.59</v>
      </c>
      <c r="M479" s="189" t="s">
        <v>24</v>
      </c>
      <c r="N479" s="190" t="s">
        <v>24</v>
      </c>
      <c r="AA479" s="122" t="s">
        <v>220</v>
      </c>
    </row>
    <row r="480" spans="1:27" s="116" customFormat="1" x14ac:dyDescent="0.2">
      <c r="A480" s="187"/>
      <c r="B480" s="164" t="s">
        <v>24</v>
      </c>
      <c r="C480" s="121" t="s">
        <v>221</v>
      </c>
      <c r="D480" s="121"/>
      <c r="E480" s="121"/>
      <c r="F480" s="121"/>
      <c r="G480" s="121"/>
      <c r="H480" s="121"/>
      <c r="I480" s="121"/>
      <c r="J480" s="121"/>
      <c r="K480" s="121"/>
      <c r="L480" s="188">
        <v>91.27</v>
      </c>
      <c r="M480" s="189" t="s">
        <v>24</v>
      </c>
      <c r="N480" s="190" t="s">
        <v>24</v>
      </c>
      <c r="AA480" s="122" t="s">
        <v>221</v>
      </c>
    </row>
    <row r="481" spans="1:28" x14ac:dyDescent="0.2">
      <c r="A481" s="187"/>
      <c r="B481" s="164" t="s">
        <v>24</v>
      </c>
      <c r="C481" s="121" t="s">
        <v>223</v>
      </c>
      <c r="D481" s="121"/>
      <c r="E481" s="121"/>
      <c r="F481" s="121"/>
      <c r="G481" s="121"/>
      <c r="H481" s="121"/>
      <c r="I481" s="121"/>
      <c r="J481" s="121"/>
      <c r="K481" s="121"/>
      <c r="L481" s="188">
        <v>96422.91</v>
      </c>
      <c r="M481" s="189" t="s">
        <v>24</v>
      </c>
      <c r="N481" s="190" t="s">
        <v>24</v>
      </c>
      <c r="O481" s="116"/>
      <c r="P481" s="116"/>
      <c r="Q481" s="116"/>
      <c r="R481" s="116"/>
      <c r="S481" s="116"/>
      <c r="T481" s="116"/>
      <c r="U481" s="116"/>
      <c r="V481" s="116"/>
      <c r="W481" s="116"/>
      <c r="X481" s="116"/>
      <c r="Y481" s="116"/>
      <c r="Z481" s="116"/>
      <c r="AA481" s="122" t="s">
        <v>223</v>
      </c>
      <c r="AB481" s="116"/>
    </row>
    <row r="482" spans="1:28" x14ac:dyDescent="0.2">
      <c r="A482" s="187"/>
      <c r="B482" s="164" t="s">
        <v>24</v>
      </c>
      <c r="C482" s="121" t="s">
        <v>224</v>
      </c>
      <c r="D482" s="121"/>
      <c r="E482" s="121"/>
      <c r="F482" s="121"/>
      <c r="G482" s="121"/>
      <c r="H482" s="121"/>
      <c r="I482" s="121"/>
      <c r="J482" s="121"/>
      <c r="K482" s="121"/>
      <c r="L482" s="188">
        <v>89986.14</v>
      </c>
      <c r="M482" s="189" t="s">
        <v>24</v>
      </c>
      <c r="N482" s="190" t="s">
        <v>24</v>
      </c>
      <c r="O482" s="116"/>
      <c r="P482" s="116"/>
      <c r="Q482" s="116"/>
      <c r="R482" s="116"/>
      <c r="S482" s="116"/>
      <c r="T482" s="116"/>
      <c r="U482" s="116"/>
      <c r="V482" s="116"/>
      <c r="W482" s="116"/>
      <c r="X482" s="116"/>
      <c r="Y482" s="116"/>
      <c r="Z482" s="116"/>
      <c r="AA482" s="122" t="s">
        <v>224</v>
      </c>
      <c r="AB482" s="116"/>
    </row>
    <row r="483" spans="1:28" x14ac:dyDescent="0.2">
      <c r="A483" s="187"/>
      <c r="B483" s="164" t="s">
        <v>24</v>
      </c>
      <c r="C483" s="121" t="s">
        <v>225</v>
      </c>
      <c r="D483" s="121"/>
      <c r="E483" s="121"/>
      <c r="F483" s="121"/>
      <c r="G483" s="121"/>
      <c r="H483" s="121"/>
      <c r="I483" s="121"/>
      <c r="J483" s="121"/>
      <c r="K483" s="121"/>
      <c r="L483" s="188">
        <v>44035.519999999997</v>
      </c>
      <c r="M483" s="189" t="s">
        <v>24</v>
      </c>
      <c r="N483" s="190" t="s">
        <v>24</v>
      </c>
      <c r="O483" s="116"/>
      <c r="P483" s="116"/>
      <c r="Q483" s="116"/>
      <c r="R483" s="116"/>
      <c r="S483" s="116"/>
      <c r="T483" s="116"/>
      <c r="U483" s="116"/>
      <c r="V483" s="116"/>
      <c r="W483" s="116"/>
      <c r="X483" s="116"/>
      <c r="Y483" s="116"/>
      <c r="Z483" s="116"/>
      <c r="AA483" s="122" t="s">
        <v>225</v>
      </c>
      <c r="AB483" s="116"/>
    </row>
    <row r="484" spans="1:28" x14ac:dyDescent="0.2">
      <c r="A484" s="187"/>
      <c r="B484" s="178" t="s">
        <v>24</v>
      </c>
      <c r="C484" s="191" t="s">
        <v>226</v>
      </c>
      <c r="D484" s="191"/>
      <c r="E484" s="191"/>
      <c r="F484" s="191"/>
      <c r="G484" s="191"/>
      <c r="H484" s="191"/>
      <c r="I484" s="191"/>
      <c r="J484" s="191"/>
      <c r="K484" s="191"/>
      <c r="L484" s="192">
        <v>618482.6</v>
      </c>
      <c r="M484" s="193" t="s">
        <v>24</v>
      </c>
      <c r="N484" s="194">
        <v>5529235</v>
      </c>
      <c r="O484" s="116"/>
      <c r="P484" s="116"/>
      <c r="Q484" s="116"/>
      <c r="R484" s="116"/>
      <c r="S484" s="116"/>
      <c r="T484" s="116"/>
      <c r="U484" s="116"/>
      <c r="V484" s="116"/>
      <c r="W484" s="116"/>
      <c r="X484" s="116"/>
      <c r="Y484" s="116"/>
      <c r="Z484" s="116"/>
      <c r="AA484" s="116"/>
      <c r="AB484" s="122" t="s">
        <v>226</v>
      </c>
    </row>
    <row r="485" spans="1:28" ht="1.5" customHeight="1" x14ac:dyDescent="0.2">
      <c r="B485" s="178"/>
      <c r="C485" s="172"/>
      <c r="D485" s="172"/>
      <c r="E485" s="172"/>
      <c r="F485" s="172"/>
      <c r="G485" s="172"/>
      <c r="H485" s="172"/>
      <c r="I485" s="172"/>
      <c r="J485" s="172"/>
      <c r="K485" s="172"/>
      <c r="L485" s="192"/>
      <c r="M485" s="193"/>
      <c r="N485" s="195"/>
      <c r="O485" s="116"/>
      <c r="P485" s="116"/>
      <c r="Q485" s="116"/>
      <c r="R485" s="116"/>
      <c r="S485" s="116"/>
      <c r="T485" s="116"/>
      <c r="U485" s="116"/>
      <c r="V485" s="116"/>
      <c r="W485" s="116"/>
      <c r="X485" s="116"/>
      <c r="Y485" s="116"/>
      <c r="Z485" s="116"/>
      <c r="AA485" s="116"/>
      <c r="AB485" s="116"/>
    </row>
    <row r="486" spans="1:28" ht="53.25" customHeight="1" x14ac:dyDescent="0.2">
      <c r="A486" s="196"/>
      <c r="B486" s="196"/>
      <c r="C486" s="196"/>
      <c r="D486" s="196"/>
      <c r="E486" s="196"/>
      <c r="F486" s="196"/>
      <c r="G486" s="196"/>
      <c r="H486" s="196"/>
      <c r="I486" s="196"/>
      <c r="J486" s="196"/>
      <c r="K486" s="196"/>
      <c r="L486" s="196"/>
      <c r="M486" s="196"/>
      <c r="N486" s="196"/>
      <c r="O486" s="116"/>
      <c r="P486" s="116"/>
      <c r="Q486" s="116"/>
      <c r="R486" s="116"/>
      <c r="S486" s="116"/>
      <c r="T486" s="116"/>
      <c r="U486" s="116"/>
      <c r="V486" s="116"/>
      <c r="W486" s="116"/>
      <c r="X486" s="116"/>
      <c r="Y486" s="116"/>
      <c r="Z486" s="116"/>
      <c r="AA486" s="116"/>
      <c r="AB486" s="116"/>
    </row>
    <row r="489" spans="1:28" ht="13.5" customHeight="1" x14ac:dyDescent="0.2">
      <c r="B489" s="75" t="s">
        <v>115</v>
      </c>
      <c r="C489" s="75"/>
      <c r="D489" s="75"/>
      <c r="E489" s="75"/>
      <c r="F489" s="75"/>
      <c r="J489" s="76" t="s">
        <v>116</v>
      </c>
      <c r="K489" s="76"/>
    </row>
    <row r="500" spans="15:28" x14ac:dyDescent="0.2">
      <c r="O500" s="116"/>
      <c r="P500" s="116"/>
      <c r="Q500" s="116"/>
      <c r="R500" s="116"/>
      <c r="S500" s="116"/>
      <c r="T500" s="116"/>
      <c r="U500" s="116"/>
      <c r="V500" s="116"/>
      <c r="W500" s="116"/>
      <c r="X500" s="116"/>
      <c r="Y500" s="116"/>
      <c r="Z500" s="116"/>
      <c r="AA500" s="116"/>
      <c r="AB500" s="116"/>
    </row>
  </sheetData>
  <mergeCells count="471">
    <mergeCell ref="C482:K482"/>
    <mergeCell ref="C483:K483"/>
    <mergeCell ref="C484:K484"/>
    <mergeCell ref="B489:F489"/>
    <mergeCell ref="J489:K489"/>
    <mergeCell ref="C476:K476"/>
    <mergeCell ref="C477:K477"/>
    <mergeCell ref="C478:K478"/>
    <mergeCell ref="C479:K479"/>
    <mergeCell ref="C480:K480"/>
    <mergeCell ref="C481:K481"/>
    <mergeCell ref="C470:K470"/>
    <mergeCell ref="C471:K471"/>
    <mergeCell ref="C472:K472"/>
    <mergeCell ref="C473:K473"/>
    <mergeCell ref="C474:K474"/>
    <mergeCell ref="C475:K475"/>
    <mergeCell ref="C464:K464"/>
    <mergeCell ref="C465:K465"/>
    <mergeCell ref="C466:K466"/>
    <mergeCell ref="C467:K467"/>
    <mergeCell ref="C468:K468"/>
    <mergeCell ref="C469:K469"/>
    <mergeCell ref="C455:E455"/>
    <mergeCell ref="C456:E456"/>
    <mergeCell ref="C458:K458"/>
    <mergeCell ref="A459:N459"/>
    <mergeCell ref="A460:N460"/>
    <mergeCell ref="C462:K462"/>
    <mergeCell ref="C449:E449"/>
    <mergeCell ref="C450:E450"/>
    <mergeCell ref="C451:E451"/>
    <mergeCell ref="C452:E452"/>
    <mergeCell ref="C453:E453"/>
    <mergeCell ref="C454:E454"/>
    <mergeCell ref="C443:E443"/>
    <mergeCell ref="C444:N444"/>
    <mergeCell ref="C445:N445"/>
    <mergeCell ref="C446:E446"/>
    <mergeCell ref="C447:E447"/>
    <mergeCell ref="C448:E448"/>
    <mergeCell ref="C436:E436"/>
    <mergeCell ref="C437:E437"/>
    <mergeCell ref="C438:E438"/>
    <mergeCell ref="C439:E439"/>
    <mergeCell ref="C441:K441"/>
    <mergeCell ref="A442:N442"/>
    <mergeCell ref="C430:E430"/>
    <mergeCell ref="C431:E431"/>
    <mergeCell ref="C432:E432"/>
    <mergeCell ref="C433:E433"/>
    <mergeCell ref="C434:E434"/>
    <mergeCell ref="C435:E435"/>
    <mergeCell ref="C424:E424"/>
    <mergeCell ref="C425:E425"/>
    <mergeCell ref="C426:E426"/>
    <mergeCell ref="C427:E427"/>
    <mergeCell ref="C428:N428"/>
    <mergeCell ref="C429:N429"/>
    <mergeCell ref="C418:E418"/>
    <mergeCell ref="C419:E419"/>
    <mergeCell ref="C420:E420"/>
    <mergeCell ref="C421:E421"/>
    <mergeCell ref="C422:E422"/>
    <mergeCell ref="C423:E423"/>
    <mergeCell ref="C412:E412"/>
    <mergeCell ref="C413:E413"/>
    <mergeCell ref="A414:N414"/>
    <mergeCell ref="C415:E415"/>
    <mergeCell ref="C416:N416"/>
    <mergeCell ref="C417:N417"/>
    <mergeCell ref="C406:E406"/>
    <mergeCell ref="C407:E407"/>
    <mergeCell ref="C408:E408"/>
    <mergeCell ref="C409:E409"/>
    <mergeCell ref="C410:E410"/>
    <mergeCell ref="C411:E411"/>
    <mergeCell ref="C400:E400"/>
    <mergeCell ref="C401:N401"/>
    <mergeCell ref="C402:N402"/>
    <mergeCell ref="C403:E403"/>
    <mergeCell ref="C404:E404"/>
    <mergeCell ref="C405:E405"/>
    <mergeCell ref="C394:E394"/>
    <mergeCell ref="C395:E395"/>
    <mergeCell ref="C396:E396"/>
    <mergeCell ref="C397:N397"/>
    <mergeCell ref="C398:E398"/>
    <mergeCell ref="C399:N399"/>
    <mergeCell ref="C388:E388"/>
    <mergeCell ref="C389:E389"/>
    <mergeCell ref="C390:E390"/>
    <mergeCell ref="C391:E391"/>
    <mergeCell ref="C392:E392"/>
    <mergeCell ref="C393:E393"/>
    <mergeCell ref="C382:E382"/>
    <mergeCell ref="C383:N383"/>
    <mergeCell ref="C384:N384"/>
    <mergeCell ref="C385:E385"/>
    <mergeCell ref="C386:E386"/>
    <mergeCell ref="C387:E387"/>
    <mergeCell ref="C376:E376"/>
    <mergeCell ref="C377:E377"/>
    <mergeCell ref="C378:E378"/>
    <mergeCell ref="C379:E379"/>
    <mergeCell ref="C380:E380"/>
    <mergeCell ref="C381:E381"/>
    <mergeCell ref="C370:E370"/>
    <mergeCell ref="C371:E371"/>
    <mergeCell ref="C372:E372"/>
    <mergeCell ref="C373:E373"/>
    <mergeCell ref="C374:E374"/>
    <mergeCell ref="C375:E375"/>
    <mergeCell ref="C364:E364"/>
    <mergeCell ref="C365:E365"/>
    <mergeCell ref="C366:E366"/>
    <mergeCell ref="C367:E367"/>
    <mergeCell ref="C368:N368"/>
    <mergeCell ref="C369:N369"/>
    <mergeCell ref="C358:E358"/>
    <mergeCell ref="C359:E359"/>
    <mergeCell ref="C360:E360"/>
    <mergeCell ref="C361:E361"/>
    <mergeCell ref="C362:E362"/>
    <mergeCell ref="C363:E363"/>
    <mergeCell ref="C352:E352"/>
    <mergeCell ref="C353:N353"/>
    <mergeCell ref="C354:N354"/>
    <mergeCell ref="C355:E355"/>
    <mergeCell ref="C356:E356"/>
    <mergeCell ref="C357:E357"/>
    <mergeCell ref="C346:E346"/>
    <mergeCell ref="C347:E347"/>
    <mergeCell ref="C348:E348"/>
    <mergeCell ref="C349:E349"/>
    <mergeCell ref="C350:E350"/>
    <mergeCell ref="C351:N351"/>
    <mergeCell ref="C340:E340"/>
    <mergeCell ref="C341:E341"/>
    <mergeCell ref="C342:E342"/>
    <mergeCell ref="C343:E343"/>
    <mergeCell ref="C344:E344"/>
    <mergeCell ref="C345:E345"/>
    <mergeCell ref="C334:E334"/>
    <mergeCell ref="C335:N335"/>
    <mergeCell ref="C336:N336"/>
    <mergeCell ref="C337:E337"/>
    <mergeCell ref="C338:E338"/>
    <mergeCell ref="C339:E339"/>
    <mergeCell ref="C328:E328"/>
    <mergeCell ref="C329:E329"/>
    <mergeCell ref="C330:E330"/>
    <mergeCell ref="C331:E331"/>
    <mergeCell ref="C332:E332"/>
    <mergeCell ref="C333:E333"/>
    <mergeCell ref="C322:E322"/>
    <mergeCell ref="C323:E323"/>
    <mergeCell ref="C324:E324"/>
    <mergeCell ref="C325:E325"/>
    <mergeCell ref="C326:E326"/>
    <mergeCell ref="C327:E327"/>
    <mergeCell ref="C316:E316"/>
    <mergeCell ref="C317:E317"/>
    <mergeCell ref="C318:E318"/>
    <mergeCell ref="C319:E319"/>
    <mergeCell ref="C320:N320"/>
    <mergeCell ref="C321:N321"/>
    <mergeCell ref="C310:E310"/>
    <mergeCell ref="C311:E311"/>
    <mergeCell ref="C312:E312"/>
    <mergeCell ref="C313:E313"/>
    <mergeCell ref="C314:E314"/>
    <mergeCell ref="C315:E315"/>
    <mergeCell ref="C304:E304"/>
    <mergeCell ref="C305:E305"/>
    <mergeCell ref="C306:E306"/>
    <mergeCell ref="C307:N307"/>
    <mergeCell ref="C308:E308"/>
    <mergeCell ref="C309:E309"/>
    <mergeCell ref="C298:E298"/>
    <mergeCell ref="C299:E299"/>
    <mergeCell ref="C300:E300"/>
    <mergeCell ref="C301:E301"/>
    <mergeCell ref="C302:E302"/>
    <mergeCell ref="C303:E303"/>
    <mergeCell ref="C292:N292"/>
    <mergeCell ref="C293:N293"/>
    <mergeCell ref="C294:E294"/>
    <mergeCell ref="C295:E295"/>
    <mergeCell ref="C296:E296"/>
    <mergeCell ref="C297:E297"/>
    <mergeCell ref="C286:E286"/>
    <mergeCell ref="C287:E287"/>
    <mergeCell ref="C288:E288"/>
    <mergeCell ref="C289:E289"/>
    <mergeCell ref="C290:E290"/>
    <mergeCell ref="C291:E291"/>
    <mergeCell ref="C280:E280"/>
    <mergeCell ref="C281:E281"/>
    <mergeCell ref="C282:E282"/>
    <mergeCell ref="C283:E283"/>
    <mergeCell ref="C284:E284"/>
    <mergeCell ref="C285:E285"/>
    <mergeCell ref="C274:E274"/>
    <mergeCell ref="C275:E275"/>
    <mergeCell ref="C276:E276"/>
    <mergeCell ref="C277:N277"/>
    <mergeCell ref="C278:N278"/>
    <mergeCell ref="C279:E279"/>
    <mergeCell ref="C268:E268"/>
    <mergeCell ref="C269:E269"/>
    <mergeCell ref="C270:E270"/>
    <mergeCell ref="C271:E271"/>
    <mergeCell ref="C272:E272"/>
    <mergeCell ref="C273:E273"/>
    <mergeCell ref="C262:N262"/>
    <mergeCell ref="C263:E263"/>
    <mergeCell ref="C264:E264"/>
    <mergeCell ref="C265:E265"/>
    <mergeCell ref="C266:E266"/>
    <mergeCell ref="C267:E267"/>
    <mergeCell ref="C256:E256"/>
    <mergeCell ref="C257:E257"/>
    <mergeCell ref="C258:E258"/>
    <mergeCell ref="C259:E259"/>
    <mergeCell ref="C260:E260"/>
    <mergeCell ref="C261:N261"/>
    <mergeCell ref="C250:E250"/>
    <mergeCell ref="C251:E251"/>
    <mergeCell ref="C252:E252"/>
    <mergeCell ref="C253:E253"/>
    <mergeCell ref="C254:E254"/>
    <mergeCell ref="C255:E255"/>
    <mergeCell ref="A244:N244"/>
    <mergeCell ref="C245:E245"/>
    <mergeCell ref="C246:N246"/>
    <mergeCell ref="C247:N247"/>
    <mergeCell ref="C248:E248"/>
    <mergeCell ref="C249:E249"/>
    <mergeCell ref="C238:E238"/>
    <mergeCell ref="C239:E239"/>
    <mergeCell ref="C240:E240"/>
    <mergeCell ref="C241:E241"/>
    <mergeCell ref="C242:E242"/>
    <mergeCell ref="C243:E243"/>
    <mergeCell ref="C232:N232"/>
    <mergeCell ref="C233:E233"/>
    <mergeCell ref="C234:E234"/>
    <mergeCell ref="C235:E235"/>
    <mergeCell ref="C236:E236"/>
    <mergeCell ref="C237:E237"/>
    <mergeCell ref="C226:E226"/>
    <mergeCell ref="C227:E227"/>
    <mergeCell ref="C228:E228"/>
    <mergeCell ref="C229:E229"/>
    <mergeCell ref="C230:E230"/>
    <mergeCell ref="C231:N231"/>
    <mergeCell ref="C220:E220"/>
    <mergeCell ref="C221:E221"/>
    <mergeCell ref="C222:E222"/>
    <mergeCell ref="C223:E223"/>
    <mergeCell ref="C224:E224"/>
    <mergeCell ref="C225:E225"/>
    <mergeCell ref="C214:E214"/>
    <mergeCell ref="C215:E215"/>
    <mergeCell ref="C216:E216"/>
    <mergeCell ref="C217:N217"/>
    <mergeCell ref="C218:N218"/>
    <mergeCell ref="C219:E219"/>
    <mergeCell ref="C208:E208"/>
    <mergeCell ref="C209:E209"/>
    <mergeCell ref="C210:E210"/>
    <mergeCell ref="C211:E211"/>
    <mergeCell ref="C212:E212"/>
    <mergeCell ref="C213:E213"/>
    <mergeCell ref="C202:E202"/>
    <mergeCell ref="C203:N203"/>
    <mergeCell ref="C204:N204"/>
    <mergeCell ref="C205:E205"/>
    <mergeCell ref="C206:E206"/>
    <mergeCell ref="C207:E207"/>
    <mergeCell ref="C196:E196"/>
    <mergeCell ref="C197:E197"/>
    <mergeCell ref="C198:E198"/>
    <mergeCell ref="C199:E199"/>
    <mergeCell ref="C200:E200"/>
    <mergeCell ref="C201:E201"/>
    <mergeCell ref="C190:N190"/>
    <mergeCell ref="C191:E191"/>
    <mergeCell ref="C192:E192"/>
    <mergeCell ref="C193:E193"/>
    <mergeCell ref="C194:E194"/>
    <mergeCell ref="C195:E195"/>
    <mergeCell ref="C184:E184"/>
    <mergeCell ref="C185:E185"/>
    <mergeCell ref="C186:E186"/>
    <mergeCell ref="C187:E187"/>
    <mergeCell ref="C188:E188"/>
    <mergeCell ref="C189:N189"/>
    <mergeCell ref="C178:E178"/>
    <mergeCell ref="C179:E179"/>
    <mergeCell ref="C180:E180"/>
    <mergeCell ref="C181:E181"/>
    <mergeCell ref="C182:E182"/>
    <mergeCell ref="C183:E183"/>
    <mergeCell ref="C172:N172"/>
    <mergeCell ref="A173:N173"/>
    <mergeCell ref="C174:E174"/>
    <mergeCell ref="C175:N175"/>
    <mergeCell ref="C176:N176"/>
    <mergeCell ref="C177:E177"/>
    <mergeCell ref="C166:E166"/>
    <mergeCell ref="C167:E167"/>
    <mergeCell ref="C168:E168"/>
    <mergeCell ref="C169:E169"/>
    <mergeCell ref="C170:E170"/>
    <mergeCell ref="C171:E171"/>
    <mergeCell ref="C160:E160"/>
    <mergeCell ref="C161:E161"/>
    <mergeCell ref="C162:E162"/>
    <mergeCell ref="C163:E163"/>
    <mergeCell ref="C164:E164"/>
    <mergeCell ref="C165:E165"/>
    <mergeCell ref="C154:E154"/>
    <mergeCell ref="C155:N155"/>
    <mergeCell ref="C156:E156"/>
    <mergeCell ref="C157:N157"/>
    <mergeCell ref="C158:N158"/>
    <mergeCell ref="C159:E159"/>
    <mergeCell ref="C148:E148"/>
    <mergeCell ref="C149:E149"/>
    <mergeCell ref="C150:E150"/>
    <mergeCell ref="C151:E151"/>
    <mergeCell ref="C152:E152"/>
    <mergeCell ref="C153:E153"/>
    <mergeCell ref="C142:E142"/>
    <mergeCell ref="C143:E143"/>
    <mergeCell ref="C144:E144"/>
    <mergeCell ref="C145:E145"/>
    <mergeCell ref="C146:E146"/>
    <mergeCell ref="C147:E147"/>
    <mergeCell ref="C136:E136"/>
    <mergeCell ref="C137:N137"/>
    <mergeCell ref="A138:N138"/>
    <mergeCell ref="C139:E139"/>
    <mergeCell ref="C140:N140"/>
    <mergeCell ref="C141:N141"/>
    <mergeCell ref="C130:E130"/>
    <mergeCell ref="C131:E131"/>
    <mergeCell ref="C132:E132"/>
    <mergeCell ref="C133:E133"/>
    <mergeCell ref="C134:E134"/>
    <mergeCell ref="A135:N135"/>
    <mergeCell ref="C124:E124"/>
    <mergeCell ref="C125:E125"/>
    <mergeCell ref="C126:E126"/>
    <mergeCell ref="C127:E127"/>
    <mergeCell ref="C128:E128"/>
    <mergeCell ref="C129:E129"/>
    <mergeCell ref="C118:N118"/>
    <mergeCell ref="C119:E119"/>
    <mergeCell ref="C120:N120"/>
    <mergeCell ref="C121:N121"/>
    <mergeCell ref="C122:E122"/>
    <mergeCell ref="C123:E123"/>
    <mergeCell ref="C112:E112"/>
    <mergeCell ref="C113:E113"/>
    <mergeCell ref="C114:E114"/>
    <mergeCell ref="C115:E115"/>
    <mergeCell ref="C116:E116"/>
    <mergeCell ref="C117:E117"/>
    <mergeCell ref="C106:E106"/>
    <mergeCell ref="C107:E107"/>
    <mergeCell ref="C108:E108"/>
    <mergeCell ref="C109:E109"/>
    <mergeCell ref="C110:E110"/>
    <mergeCell ref="C111:E111"/>
    <mergeCell ref="C100:E100"/>
    <mergeCell ref="C101:E101"/>
    <mergeCell ref="C102:N102"/>
    <mergeCell ref="C103:E103"/>
    <mergeCell ref="C104:N104"/>
    <mergeCell ref="C105:N105"/>
    <mergeCell ref="C94:E94"/>
    <mergeCell ref="C95:E95"/>
    <mergeCell ref="C96:E96"/>
    <mergeCell ref="C97:E97"/>
    <mergeCell ref="C98:E98"/>
    <mergeCell ref="C99:E99"/>
    <mergeCell ref="C88:N88"/>
    <mergeCell ref="C89:E89"/>
    <mergeCell ref="C90:E90"/>
    <mergeCell ref="C91:E91"/>
    <mergeCell ref="C92:E92"/>
    <mergeCell ref="C93:E93"/>
    <mergeCell ref="C81:N81"/>
    <mergeCell ref="C82:N82"/>
    <mergeCell ref="C84:K84"/>
    <mergeCell ref="A85:N85"/>
    <mergeCell ref="C86:E86"/>
    <mergeCell ref="C87:N87"/>
    <mergeCell ref="C75:E75"/>
    <mergeCell ref="C76:E76"/>
    <mergeCell ref="C77:E77"/>
    <mergeCell ref="C78:E78"/>
    <mergeCell ref="C79:E79"/>
    <mergeCell ref="C80:E80"/>
    <mergeCell ref="C69:N69"/>
    <mergeCell ref="C70:E70"/>
    <mergeCell ref="C71:E71"/>
    <mergeCell ref="C72:E72"/>
    <mergeCell ref="C73:E73"/>
    <mergeCell ref="C74:E74"/>
    <mergeCell ref="C63:E63"/>
    <mergeCell ref="C64:E64"/>
    <mergeCell ref="C65:E65"/>
    <mergeCell ref="C66:E66"/>
    <mergeCell ref="C67:E67"/>
    <mergeCell ref="C68:N68"/>
    <mergeCell ref="C57:E57"/>
    <mergeCell ref="C58:E58"/>
    <mergeCell ref="C59:E59"/>
    <mergeCell ref="C60:E60"/>
    <mergeCell ref="C61:E61"/>
    <mergeCell ref="C62:E62"/>
    <mergeCell ref="C51:E51"/>
    <mergeCell ref="C52:E52"/>
    <mergeCell ref="C53:E53"/>
    <mergeCell ref="C54:N54"/>
    <mergeCell ref="C55:N55"/>
    <mergeCell ref="C56:E56"/>
    <mergeCell ref="C45:N45"/>
    <mergeCell ref="C46:E46"/>
    <mergeCell ref="C47:E47"/>
    <mergeCell ref="C48:E48"/>
    <mergeCell ref="C49:E49"/>
    <mergeCell ref="C50:E50"/>
    <mergeCell ref="C39:E39"/>
    <mergeCell ref="C40:E40"/>
    <mergeCell ref="C41:E41"/>
    <mergeCell ref="C42:E42"/>
    <mergeCell ref="C43:E43"/>
    <mergeCell ref="C44:N44"/>
    <mergeCell ref="C33:N33"/>
    <mergeCell ref="C34:N34"/>
    <mergeCell ref="C35:E35"/>
    <mergeCell ref="C36:E36"/>
    <mergeCell ref="C37:E37"/>
    <mergeCell ref="C38:E38"/>
    <mergeCell ref="J27:L28"/>
    <mergeCell ref="M27:M29"/>
    <mergeCell ref="N27:N29"/>
    <mergeCell ref="C30:E30"/>
    <mergeCell ref="A31:N31"/>
    <mergeCell ref="C32:E32"/>
    <mergeCell ref="A12:N12"/>
    <mergeCell ref="A13:N13"/>
    <mergeCell ref="B15:F15"/>
    <mergeCell ref="B16:F16"/>
    <mergeCell ref="L25:M25"/>
    <mergeCell ref="A27:A29"/>
    <mergeCell ref="B27:B29"/>
    <mergeCell ref="C27:E29"/>
    <mergeCell ref="F27:F29"/>
    <mergeCell ref="G27:I28"/>
    <mergeCell ref="D5:N5"/>
    <mergeCell ref="A7:N7"/>
    <mergeCell ref="A8:N8"/>
    <mergeCell ref="A9:N9"/>
    <mergeCell ref="A10:N10"/>
    <mergeCell ref="A11:N1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82"/>
  <sheetViews>
    <sheetView topLeftCell="A4" workbookViewId="0">
      <selection activeCell="F18" sqref="F18"/>
    </sheetView>
  </sheetViews>
  <sheetFormatPr defaultColWidth="9.140625" defaultRowHeight="11.25" x14ac:dyDescent="0.2"/>
  <cols>
    <col min="1" max="1" width="8.140625" style="116" customWidth="1"/>
    <col min="2" max="2" width="20.140625" style="116" customWidth="1"/>
    <col min="3" max="4" width="10.42578125" style="116" customWidth="1"/>
    <col min="5" max="5" width="13.28515625" style="116" customWidth="1"/>
    <col min="6" max="6" width="8.5703125" style="116" customWidth="1"/>
    <col min="7" max="7" width="7.85546875" style="116" customWidth="1"/>
    <col min="8" max="8" width="8.42578125" style="116" customWidth="1"/>
    <col min="9" max="9" width="8.7109375" style="116" customWidth="1"/>
    <col min="10" max="10" width="10.85546875" style="116" customWidth="1"/>
    <col min="11" max="11" width="8.5703125" style="116" customWidth="1"/>
    <col min="12" max="12" width="10" style="116" customWidth="1"/>
    <col min="13" max="13" width="6" style="116" customWidth="1"/>
    <col min="14" max="14" width="9.7109375" style="116" customWidth="1"/>
    <col min="15" max="15" width="99.7109375" style="122" hidden="1" customWidth="1"/>
    <col min="16" max="16" width="138.42578125" style="122" hidden="1" customWidth="1"/>
    <col min="17" max="17" width="34.140625" style="122" hidden="1" customWidth="1"/>
    <col min="18" max="18" width="110.140625" style="122" hidden="1" customWidth="1"/>
    <col min="19" max="22" width="34.140625" style="122" hidden="1" customWidth="1"/>
    <col min="23" max="26" width="84.42578125" style="122" hidden="1" customWidth="1"/>
    <col min="27" max="16384" width="9.140625" style="116"/>
  </cols>
  <sheetData>
    <row r="1" spans="1:15" s="116" customFormat="1" x14ac:dyDescent="0.2">
      <c r="N1" s="117" t="s">
        <v>127</v>
      </c>
    </row>
    <row r="2" spans="1:15" s="116" customFormat="1" x14ac:dyDescent="0.2">
      <c r="N2" s="117" t="s">
        <v>6</v>
      </c>
    </row>
    <row r="3" spans="1:15" s="116" customFormat="1" x14ac:dyDescent="0.2">
      <c r="N3" s="117"/>
    </row>
    <row r="4" spans="1:15" s="116" customFormat="1" x14ac:dyDescent="0.2">
      <c r="F4" s="118"/>
    </row>
    <row r="5" spans="1:15" s="116" customFormat="1" ht="33.75" x14ac:dyDescent="0.2">
      <c r="A5" s="119" t="s">
        <v>128</v>
      </c>
      <c r="B5" s="120"/>
      <c r="D5" s="121" t="s">
        <v>129</v>
      </c>
      <c r="E5" s="121"/>
      <c r="F5" s="121"/>
      <c r="G5" s="121"/>
      <c r="H5" s="121"/>
      <c r="I5" s="121"/>
      <c r="J5" s="121"/>
      <c r="K5" s="121"/>
      <c r="L5" s="121"/>
      <c r="M5" s="121"/>
      <c r="N5" s="121"/>
      <c r="O5" s="122" t="s">
        <v>129</v>
      </c>
    </row>
    <row r="6" spans="1:15" s="116" customFormat="1" ht="15" customHeight="1" x14ac:dyDescent="0.2">
      <c r="A6" s="123" t="s">
        <v>130</v>
      </c>
      <c r="D6" s="124" t="s">
        <v>131</v>
      </c>
      <c r="E6" s="124"/>
      <c r="F6" s="125"/>
      <c r="G6" s="125"/>
      <c r="H6" s="125"/>
      <c r="I6" s="125"/>
      <c r="J6" s="125"/>
      <c r="K6" s="125"/>
      <c r="L6" s="125"/>
      <c r="M6" s="125"/>
      <c r="N6" s="125"/>
    </row>
    <row r="7" spans="1:15" s="116" customFormat="1" ht="43.5" customHeight="1" x14ac:dyDescent="0.2">
      <c r="A7" s="126" t="s">
        <v>24</v>
      </c>
      <c r="B7" s="126"/>
      <c r="C7" s="126"/>
      <c r="D7" s="126"/>
      <c r="E7" s="126"/>
      <c r="F7" s="126"/>
      <c r="G7" s="126"/>
      <c r="H7" s="126"/>
      <c r="I7" s="126"/>
      <c r="J7" s="126"/>
      <c r="K7" s="126"/>
      <c r="L7" s="126"/>
      <c r="M7" s="126"/>
      <c r="N7" s="126"/>
    </row>
    <row r="8" spans="1:15" s="116" customFormat="1" x14ac:dyDescent="0.2">
      <c r="A8" s="127" t="s">
        <v>3</v>
      </c>
      <c r="B8" s="127"/>
      <c r="C8" s="127"/>
      <c r="D8" s="127"/>
      <c r="E8" s="127"/>
      <c r="F8" s="127"/>
      <c r="G8" s="127"/>
      <c r="H8" s="127"/>
      <c r="I8" s="127"/>
      <c r="J8" s="127"/>
      <c r="K8" s="127"/>
      <c r="L8" s="127"/>
      <c r="M8" s="127"/>
      <c r="N8" s="127"/>
    </row>
    <row r="9" spans="1:15" s="116" customFormat="1" ht="57" customHeight="1" x14ac:dyDescent="0.2">
      <c r="A9" s="197" t="s">
        <v>76</v>
      </c>
      <c r="B9" s="197"/>
      <c r="C9" s="197"/>
      <c r="D9" s="197"/>
      <c r="E9" s="197"/>
      <c r="F9" s="197"/>
      <c r="G9" s="197"/>
      <c r="H9" s="197"/>
      <c r="I9" s="197"/>
      <c r="J9" s="197"/>
      <c r="K9" s="197"/>
      <c r="L9" s="197"/>
      <c r="M9" s="197"/>
      <c r="N9" s="197"/>
    </row>
    <row r="10" spans="1:15" s="116" customFormat="1" x14ac:dyDescent="0.2">
      <c r="A10" s="127" t="s">
        <v>132</v>
      </c>
      <c r="B10" s="127"/>
      <c r="C10" s="127"/>
      <c r="D10" s="127"/>
      <c r="E10" s="127"/>
      <c r="F10" s="127"/>
      <c r="G10" s="127"/>
      <c r="H10" s="127"/>
      <c r="I10" s="127"/>
      <c r="J10" s="127"/>
      <c r="K10" s="127"/>
      <c r="L10" s="127"/>
      <c r="M10" s="127"/>
      <c r="N10" s="127"/>
    </row>
    <row r="11" spans="1:15" s="116" customFormat="1" ht="28.5" customHeight="1" x14ac:dyDescent="0.25">
      <c r="A11" s="128" t="s">
        <v>631</v>
      </c>
      <c r="B11" s="128"/>
      <c r="C11" s="128"/>
      <c r="D11" s="128"/>
      <c r="E11" s="128"/>
      <c r="F11" s="128"/>
      <c r="G11" s="128"/>
      <c r="H11" s="128"/>
      <c r="I11" s="128"/>
      <c r="J11" s="128"/>
      <c r="K11" s="128"/>
      <c r="L11" s="128"/>
      <c r="M11" s="128"/>
      <c r="N11" s="128"/>
    </row>
    <row r="12" spans="1:15" s="116" customFormat="1" ht="29.25" customHeight="1" x14ac:dyDescent="0.2">
      <c r="A12" s="126" t="s">
        <v>651</v>
      </c>
      <c r="B12" s="126"/>
      <c r="C12" s="126"/>
      <c r="D12" s="126"/>
      <c r="E12" s="126"/>
      <c r="F12" s="126"/>
      <c r="G12" s="126"/>
      <c r="H12" s="126"/>
      <c r="I12" s="126"/>
      <c r="J12" s="126"/>
      <c r="K12" s="126"/>
      <c r="L12" s="126"/>
      <c r="M12" s="126"/>
      <c r="N12" s="126"/>
    </row>
    <row r="13" spans="1:15" s="116" customFormat="1" ht="24" customHeight="1" x14ac:dyDescent="0.2">
      <c r="A13" s="127" t="s">
        <v>135</v>
      </c>
      <c r="B13" s="127"/>
      <c r="C13" s="127"/>
      <c r="D13" s="127"/>
      <c r="E13" s="127"/>
      <c r="F13" s="127"/>
      <c r="G13" s="127"/>
      <c r="H13" s="127"/>
      <c r="I13" s="127"/>
      <c r="J13" s="127"/>
      <c r="K13" s="127"/>
      <c r="L13" s="127"/>
      <c r="M13" s="127"/>
      <c r="N13" s="127"/>
    </row>
    <row r="14" spans="1:15" s="116" customFormat="1" ht="18" customHeight="1" x14ac:dyDescent="0.2">
      <c r="A14" s="116" t="s">
        <v>136</v>
      </c>
      <c r="B14" s="129" t="s">
        <v>137</v>
      </c>
      <c r="C14" s="116" t="s">
        <v>138</v>
      </c>
      <c r="F14" s="122"/>
      <c r="G14" s="122"/>
      <c r="H14" s="122"/>
      <c r="I14" s="122"/>
      <c r="J14" s="122"/>
      <c r="K14" s="122"/>
      <c r="L14" s="122"/>
      <c r="M14" s="122"/>
      <c r="N14" s="122"/>
    </row>
    <row r="15" spans="1:15" s="116" customFormat="1" ht="21.75" customHeight="1" x14ac:dyDescent="0.2">
      <c r="A15" s="116" t="s">
        <v>139</v>
      </c>
      <c r="B15" s="130" t="s">
        <v>24</v>
      </c>
      <c r="C15" s="130"/>
      <c r="D15" s="130"/>
      <c r="E15" s="130"/>
      <c r="F15" s="130"/>
      <c r="G15" s="122"/>
      <c r="H15" s="122"/>
      <c r="I15" s="122"/>
      <c r="J15" s="122"/>
      <c r="K15" s="122"/>
      <c r="L15" s="122"/>
      <c r="M15" s="122"/>
      <c r="N15" s="122"/>
    </row>
    <row r="16" spans="1:15" s="116" customFormat="1" x14ac:dyDescent="0.2">
      <c r="B16" s="131" t="s">
        <v>141</v>
      </c>
      <c r="C16" s="131"/>
      <c r="D16" s="131"/>
      <c r="E16" s="131"/>
      <c r="F16" s="131"/>
      <c r="G16" s="132"/>
      <c r="H16" s="132"/>
      <c r="I16" s="132"/>
      <c r="J16" s="132"/>
      <c r="K16" s="132"/>
      <c r="L16" s="132"/>
      <c r="M16" s="133"/>
      <c r="N16" s="132"/>
    </row>
    <row r="17" spans="1:17" s="116" customFormat="1" ht="13.5" customHeight="1" x14ac:dyDescent="0.2">
      <c r="D17" s="134"/>
      <c r="E17" s="134"/>
      <c r="F17" s="134"/>
      <c r="G17" s="134"/>
      <c r="H17" s="134"/>
      <c r="I17" s="134"/>
      <c r="J17" s="134"/>
      <c r="K17" s="134"/>
      <c r="L17" s="134"/>
      <c r="M17" s="132"/>
      <c r="N17" s="132"/>
    </row>
    <row r="18" spans="1:17" s="116" customFormat="1" x14ac:dyDescent="0.2">
      <c r="A18" s="135" t="s">
        <v>142</v>
      </c>
      <c r="D18" s="124" t="s">
        <v>24</v>
      </c>
      <c r="E18" s="116" t="s">
        <v>652</v>
      </c>
      <c r="F18" s="136"/>
      <c r="G18" s="136"/>
      <c r="H18" s="136"/>
      <c r="I18" s="136"/>
      <c r="J18" s="136"/>
      <c r="K18" s="136"/>
      <c r="L18" s="136"/>
      <c r="M18" s="136"/>
      <c r="N18" s="136"/>
    </row>
    <row r="19" spans="1:17" s="116" customFormat="1" ht="25.5" customHeight="1" x14ac:dyDescent="0.2">
      <c r="D19" s="136"/>
      <c r="E19" s="136"/>
      <c r="F19" s="136"/>
      <c r="G19" s="136"/>
      <c r="H19" s="136"/>
      <c r="I19" s="136"/>
      <c r="J19" s="136"/>
      <c r="K19" s="136"/>
      <c r="L19" s="136"/>
      <c r="M19" s="136"/>
      <c r="N19" s="136"/>
    </row>
    <row r="20" spans="1:17" s="116" customFormat="1" ht="12.75" customHeight="1" x14ac:dyDescent="0.2">
      <c r="A20" s="135" t="s">
        <v>143</v>
      </c>
      <c r="C20" s="137">
        <v>4781.63</v>
      </c>
      <c r="D20" s="138" t="s">
        <v>632</v>
      </c>
      <c r="E20" s="119" t="s">
        <v>145</v>
      </c>
      <c r="L20" s="139"/>
      <c r="M20" s="139"/>
    </row>
    <row r="21" spans="1:17" s="116" customFormat="1" ht="12.75" customHeight="1" x14ac:dyDescent="0.2">
      <c r="B21" s="116" t="s">
        <v>146</v>
      </c>
      <c r="C21" s="140"/>
      <c r="D21" s="141"/>
      <c r="E21" s="119"/>
    </row>
    <row r="22" spans="1:17" s="116" customFormat="1" ht="12.75" customHeight="1" x14ac:dyDescent="0.2">
      <c r="B22" s="116" t="s">
        <v>147</v>
      </c>
      <c r="C22" s="137">
        <v>0</v>
      </c>
      <c r="D22" s="138" t="s">
        <v>148</v>
      </c>
      <c r="E22" s="119" t="s">
        <v>145</v>
      </c>
      <c r="G22" s="116" t="s">
        <v>149</v>
      </c>
      <c r="L22" s="137">
        <v>0</v>
      </c>
      <c r="M22" s="138" t="s">
        <v>633</v>
      </c>
      <c r="N22" s="119" t="s">
        <v>145</v>
      </c>
    </row>
    <row r="23" spans="1:17" s="116" customFormat="1" ht="12.75" customHeight="1" x14ac:dyDescent="0.2">
      <c r="B23" s="116" t="s">
        <v>5</v>
      </c>
      <c r="C23" s="137">
        <v>81.63</v>
      </c>
      <c r="D23" s="142" t="s">
        <v>634</v>
      </c>
      <c r="E23" s="119" t="s">
        <v>145</v>
      </c>
      <c r="G23" s="116" t="s">
        <v>152</v>
      </c>
      <c r="L23" s="143"/>
      <c r="M23" s="143">
        <v>69.12</v>
      </c>
      <c r="N23" s="123" t="s">
        <v>153</v>
      </c>
    </row>
    <row r="24" spans="1:17" s="116" customFormat="1" ht="12.75" customHeight="1" x14ac:dyDescent="0.2">
      <c r="B24" s="116" t="s">
        <v>13</v>
      </c>
      <c r="C24" s="137">
        <v>4700</v>
      </c>
      <c r="D24" s="142" t="s">
        <v>635</v>
      </c>
      <c r="E24" s="119" t="s">
        <v>145</v>
      </c>
      <c r="G24" s="116" t="s">
        <v>155</v>
      </c>
      <c r="L24" s="143"/>
      <c r="M24" s="143">
        <v>51.26</v>
      </c>
      <c r="N24" s="123" t="s">
        <v>153</v>
      </c>
    </row>
    <row r="25" spans="1:17" s="116" customFormat="1" ht="12.75" customHeight="1" x14ac:dyDescent="0.2">
      <c r="B25" s="116" t="s">
        <v>14</v>
      </c>
      <c r="C25" s="137">
        <v>0</v>
      </c>
      <c r="D25" s="138" t="s">
        <v>148</v>
      </c>
      <c r="E25" s="119" t="s">
        <v>145</v>
      </c>
      <c r="G25" s="116" t="s">
        <v>156</v>
      </c>
      <c r="L25" s="144" t="s">
        <v>24</v>
      </c>
      <c r="M25" s="144"/>
    </row>
    <row r="26" spans="1:17" s="116" customFormat="1" x14ac:dyDescent="0.2">
      <c r="A26" s="145"/>
    </row>
    <row r="27" spans="1:17" s="116" customFormat="1" ht="36" customHeight="1" x14ac:dyDescent="0.2">
      <c r="A27" s="146" t="s">
        <v>82</v>
      </c>
      <c r="B27" s="146" t="s">
        <v>10</v>
      </c>
      <c r="C27" s="146" t="s">
        <v>157</v>
      </c>
      <c r="D27" s="146"/>
      <c r="E27" s="146"/>
      <c r="F27" s="146" t="s">
        <v>158</v>
      </c>
      <c r="G27" s="146" t="s">
        <v>159</v>
      </c>
      <c r="H27" s="146"/>
      <c r="I27" s="146"/>
      <c r="J27" s="146" t="s">
        <v>160</v>
      </c>
      <c r="K27" s="146"/>
      <c r="L27" s="146"/>
      <c r="M27" s="146" t="s">
        <v>161</v>
      </c>
      <c r="N27" s="146" t="s">
        <v>162</v>
      </c>
    </row>
    <row r="28" spans="1:17" s="116" customFormat="1" ht="36.75" customHeight="1" x14ac:dyDescent="0.2">
      <c r="A28" s="146"/>
      <c r="B28" s="146"/>
      <c r="C28" s="146"/>
      <c r="D28" s="146"/>
      <c r="E28" s="146"/>
      <c r="F28" s="146"/>
      <c r="G28" s="146"/>
      <c r="H28" s="146"/>
      <c r="I28" s="146"/>
      <c r="J28" s="146"/>
      <c r="K28" s="146"/>
      <c r="L28" s="146"/>
      <c r="M28" s="146"/>
      <c r="N28" s="146"/>
    </row>
    <row r="29" spans="1:17" s="116" customFormat="1" ht="45" x14ac:dyDescent="0.2">
      <c r="A29" s="146"/>
      <c r="B29" s="146"/>
      <c r="C29" s="146"/>
      <c r="D29" s="146"/>
      <c r="E29" s="146"/>
      <c r="F29" s="146"/>
      <c r="G29" s="147" t="s">
        <v>163</v>
      </c>
      <c r="H29" s="147" t="s">
        <v>164</v>
      </c>
      <c r="I29" s="147" t="s">
        <v>165</v>
      </c>
      <c r="J29" s="147" t="s">
        <v>163</v>
      </c>
      <c r="K29" s="147" t="s">
        <v>164</v>
      </c>
      <c r="L29" s="147" t="s">
        <v>15</v>
      </c>
      <c r="M29" s="146"/>
      <c r="N29" s="146"/>
    </row>
    <row r="30" spans="1:17" s="116" customFormat="1" x14ac:dyDescent="0.2">
      <c r="A30" s="148">
        <v>1</v>
      </c>
      <c r="B30" s="148">
        <v>2</v>
      </c>
      <c r="C30" s="149">
        <v>3</v>
      </c>
      <c r="D30" s="149"/>
      <c r="E30" s="149"/>
      <c r="F30" s="148">
        <v>4</v>
      </c>
      <c r="G30" s="148">
        <v>5</v>
      </c>
      <c r="H30" s="148">
        <v>6</v>
      </c>
      <c r="I30" s="148">
        <v>7</v>
      </c>
      <c r="J30" s="148">
        <v>8</v>
      </c>
      <c r="K30" s="148">
        <v>9</v>
      </c>
      <c r="L30" s="148">
        <v>10</v>
      </c>
      <c r="M30" s="148">
        <v>11</v>
      </c>
      <c r="N30" s="148">
        <v>12</v>
      </c>
    </row>
    <row r="31" spans="1:17" s="116" customFormat="1" x14ac:dyDescent="0.2">
      <c r="A31" s="150" t="s">
        <v>636</v>
      </c>
      <c r="B31" s="151"/>
      <c r="C31" s="151"/>
      <c r="D31" s="151"/>
      <c r="E31" s="151"/>
      <c r="F31" s="151"/>
      <c r="G31" s="151"/>
      <c r="H31" s="151"/>
      <c r="I31" s="151"/>
      <c r="J31" s="151"/>
      <c r="K31" s="151"/>
      <c r="L31" s="151"/>
      <c r="M31" s="151"/>
      <c r="N31" s="152"/>
      <c r="P31" s="122" t="s">
        <v>636</v>
      </c>
    </row>
    <row r="32" spans="1:17" s="116" customFormat="1" ht="33.75" x14ac:dyDescent="0.2">
      <c r="A32" s="156" t="s">
        <v>168</v>
      </c>
      <c r="B32" s="157" t="s">
        <v>637</v>
      </c>
      <c r="C32" s="158" t="s">
        <v>638</v>
      </c>
      <c r="D32" s="158"/>
      <c r="E32" s="158"/>
      <c r="F32" s="159" t="s">
        <v>171</v>
      </c>
      <c r="G32" s="159" t="s">
        <v>24</v>
      </c>
      <c r="H32" s="159" t="s">
        <v>24</v>
      </c>
      <c r="I32" s="159" t="s">
        <v>172</v>
      </c>
      <c r="J32" s="160" t="s">
        <v>24</v>
      </c>
      <c r="K32" s="159" t="s">
        <v>24</v>
      </c>
      <c r="L32" s="160" t="s">
        <v>24</v>
      </c>
      <c r="M32" s="161" t="s">
        <v>24</v>
      </c>
      <c r="N32" s="162" t="s">
        <v>24</v>
      </c>
      <c r="Q32" s="122" t="s">
        <v>638</v>
      </c>
    </row>
    <row r="33" spans="1:23" s="116" customFormat="1" ht="33.75" x14ac:dyDescent="0.2">
      <c r="A33" s="163"/>
      <c r="B33" s="164" t="s">
        <v>639</v>
      </c>
      <c r="C33" s="121" t="s">
        <v>640</v>
      </c>
      <c r="D33" s="121"/>
      <c r="E33" s="121"/>
      <c r="F33" s="121"/>
      <c r="G33" s="121"/>
      <c r="H33" s="121"/>
      <c r="I33" s="121"/>
      <c r="J33" s="121"/>
      <c r="K33" s="121"/>
      <c r="L33" s="121"/>
      <c r="M33" s="121"/>
      <c r="N33" s="165"/>
      <c r="R33" s="122" t="s">
        <v>640</v>
      </c>
    </row>
    <row r="34" spans="1:23" s="116" customFormat="1" x14ac:dyDescent="0.2">
      <c r="A34" s="166"/>
      <c r="B34" s="164" t="s">
        <v>168</v>
      </c>
      <c r="C34" s="121" t="s">
        <v>175</v>
      </c>
      <c r="D34" s="121"/>
      <c r="E34" s="121"/>
      <c r="F34" s="167" t="s">
        <v>24</v>
      </c>
      <c r="G34" s="167" t="s">
        <v>24</v>
      </c>
      <c r="H34" s="167" t="s">
        <v>24</v>
      </c>
      <c r="I34" s="167" t="s">
        <v>24</v>
      </c>
      <c r="J34" s="168">
        <v>277.06</v>
      </c>
      <c r="K34" s="167" t="s">
        <v>641</v>
      </c>
      <c r="L34" s="168">
        <v>664.94</v>
      </c>
      <c r="M34" s="169" t="s">
        <v>24</v>
      </c>
      <c r="N34" s="170" t="s">
        <v>24</v>
      </c>
      <c r="S34" s="122" t="s">
        <v>175</v>
      </c>
    </row>
    <row r="35" spans="1:23" s="116" customFormat="1" x14ac:dyDescent="0.2">
      <c r="A35" s="166"/>
      <c r="B35" s="164" t="s">
        <v>172</v>
      </c>
      <c r="C35" s="121" t="s">
        <v>177</v>
      </c>
      <c r="D35" s="121"/>
      <c r="E35" s="121"/>
      <c r="F35" s="167" t="s">
        <v>24</v>
      </c>
      <c r="G35" s="167" t="s">
        <v>24</v>
      </c>
      <c r="H35" s="167" t="s">
        <v>24</v>
      </c>
      <c r="I35" s="167" t="s">
        <v>24</v>
      </c>
      <c r="J35" s="168">
        <v>2569.35</v>
      </c>
      <c r="K35" s="167" t="s">
        <v>641</v>
      </c>
      <c r="L35" s="168">
        <v>6166.44</v>
      </c>
      <c r="M35" s="169" t="s">
        <v>24</v>
      </c>
      <c r="N35" s="170" t="s">
        <v>24</v>
      </c>
      <c r="S35" s="122" t="s">
        <v>177</v>
      </c>
    </row>
    <row r="36" spans="1:23" s="116" customFormat="1" x14ac:dyDescent="0.2">
      <c r="A36" s="166"/>
      <c r="B36" s="164" t="s">
        <v>178</v>
      </c>
      <c r="C36" s="121" t="s">
        <v>179</v>
      </c>
      <c r="D36" s="121"/>
      <c r="E36" s="121"/>
      <c r="F36" s="167" t="s">
        <v>24</v>
      </c>
      <c r="G36" s="167" t="s">
        <v>24</v>
      </c>
      <c r="H36" s="167" t="s">
        <v>24</v>
      </c>
      <c r="I36" s="167" t="s">
        <v>24</v>
      </c>
      <c r="J36" s="168">
        <v>253.35</v>
      </c>
      <c r="K36" s="167" t="s">
        <v>641</v>
      </c>
      <c r="L36" s="168">
        <v>608.04</v>
      </c>
      <c r="M36" s="169" t="s">
        <v>24</v>
      </c>
      <c r="N36" s="170" t="s">
        <v>24</v>
      </c>
      <c r="S36" s="122" t="s">
        <v>179</v>
      </c>
    </row>
    <row r="37" spans="1:23" s="116" customFormat="1" x14ac:dyDescent="0.2">
      <c r="A37" s="166"/>
      <c r="B37" s="164" t="s">
        <v>180</v>
      </c>
      <c r="C37" s="121" t="s">
        <v>181</v>
      </c>
      <c r="D37" s="121"/>
      <c r="E37" s="121"/>
      <c r="F37" s="167" t="s">
        <v>24</v>
      </c>
      <c r="G37" s="167" t="s">
        <v>24</v>
      </c>
      <c r="H37" s="167" t="s">
        <v>24</v>
      </c>
      <c r="I37" s="167" t="s">
        <v>24</v>
      </c>
      <c r="J37" s="168">
        <v>131.33000000000001</v>
      </c>
      <c r="K37" s="167" t="s">
        <v>24</v>
      </c>
      <c r="L37" s="168">
        <v>262.66000000000003</v>
      </c>
      <c r="M37" s="169" t="s">
        <v>24</v>
      </c>
      <c r="N37" s="170" t="s">
        <v>24</v>
      </c>
      <c r="S37" s="122" t="s">
        <v>181</v>
      </c>
    </row>
    <row r="38" spans="1:23" s="116" customFormat="1" x14ac:dyDescent="0.2">
      <c r="A38" s="166"/>
      <c r="B38" s="164" t="s">
        <v>24</v>
      </c>
      <c r="C38" s="121" t="s">
        <v>183</v>
      </c>
      <c r="D38" s="121"/>
      <c r="E38" s="121"/>
      <c r="F38" s="167" t="s">
        <v>184</v>
      </c>
      <c r="G38" s="167" t="s">
        <v>642</v>
      </c>
      <c r="H38" s="167" t="s">
        <v>641</v>
      </c>
      <c r="I38" s="167" t="s">
        <v>643</v>
      </c>
      <c r="J38" s="168" t="s">
        <v>24</v>
      </c>
      <c r="K38" s="167" t="s">
        <v>24</v>
      </c>
      <c r="L38" s="168" t="s">
        <v>24</v>
      </c>
      <c r="M38" s="169" t="s">
        <v>24</v>
      </c>
      <c r="N38" s="170" t="s">
        <v>24</v>
      </c>
      <c r="T38" s="122" t="s">
        <v>183</v>
      </c>
    </row>
    <row r="39" spans="1:23" s="116" customFormat="1" x14ac:dyDescent="0.2">
      <c r="A39" s="166"/>
      <c r="B39" s="164" t="s">
        <v>24</v>
      </c>
      <c r="C39" s="121" t="s">
        <v>187</v>
      </c>
      <c r="D39" s="121"/>
      <c r="E39" s="121"/>
      <c r="F39" s="167" t="s">
        <v>184</v>
      </c>
      <c r="G39" s="167" t="s">
        <v>644</v>
      </c>
      <c r="H39" s="167" t="s">
        <v>641</v>
      </c>
      <c r="I39" s="167" t="s">
        <v>645</v>
      </c>
      <c r="J39" s="168" t="s">
        <v>24</v>
      </c>
      <c r="K39" s="167" t="s">
        <v>24</v>
      </c>
      <c r="L39" s="168" t="s">
        <v>24</v>
      </c>
      <c r="M39" s="169" t="s">
        <v>24</v>
      </c>
      <c r="N39" s="170" t="s">
        <v>24</v>
      </c>
      <c r="T39" s="122" t="s">
        <v>187</v>
      </c>
    </row>
    <row r="40" spans="1:23" s="116" customFormat="1" x14ac:dyDescent="0.2">
      <c r="A40" s="166"/>
      <c r="B40" s="164" t="s">
        <v>24</v>
      </c>
      <c r="C40" s="158" t="s">
        <v>190</v>
      </c>
      <c r="D40" s="158"/>
      <c r="E40" s="158"/>
      <c r="F40" s="159" t="s">
        <v>24</v>
      </c>
      <c r="G40" s="159" t="s">
        <v>24</v>
      </c>
      <c r="H40" s="159" t="s">
        <v>24</v>
      </c>
      <c r="I40" s="159" t="s">
        <v>24</v>
      </c>
      <c r="J40" s="160">
        <v>2977.74</v>
      </c>
      <c r="K40" s="159" t="s">
        <v>24</v>
      </c>
      <c r="L40" s="160">
        <v>7094.04</v>
      </c>
      <c r="M40" s="161" t="s">
        <v>24</v>
      </c>
      <c r="N40" s="162" t="s">
        <v>24</v>
      </c>
      <c r="U40" s="122" t="s">
        <v>190</v>
      </c>
    </row>
    <row r="41" spans="1:23" s="116" customFormat="1" x14ac:dyDescent="0.2">
      <c r="A41" s="166"/>
      <c r="B41" s="164" t="s">
        <v>24</v>
      </c>
      <c r="C41" s="121" t="s">
        <v>191</v>
      </c>
      <c r="D41" s="121"/>
      <c r="E41" s="121"/>
      <c r="F41" s="167" t="s">
        <v>24</v>
      </c>
      <c r="G41" s="167" t="s">
        <v>24</v>
      </c>
      <c r="H41" s="167" t="s">
        <v>24</v>
      </c>
      <c r="I41" s="167" t="s">
        <v>24</v>
      </c>
      <c r="J41" s="168" t="s">
        <v>24</v>
      </c>
      <c r="K41" s="167" t="s">
        <v>24</v>
      </c>
      <c r="L41" s="168">
        <v>1272.98</v>
      </c>
      <c r="M41" s="169" t="s">
        <v>24</v>
      </c>
      <c r="N41" s="170" t="s">
        <v>24</v>
      </c>
      <c r="T41" s="122" t="s">
        <v>191</v>
      </c>
    </row>
    <row r="42" spans="1:23" s="116" customFormat="1" ht="22.5" x14ac:dyDescent="0.2">
      <c r="A42" s="166"/>
      <c r="B42" s="164" t="s">
        <v>192</v>
      </c>
      <c r="C42" s="121" t="s">
        <v>193</v>
      </c>
      <c r="D42" s="121"/>
      <c r="E42" s="121"/>
      <c r="F42" s="167" t="s">
        <v>194</v>
      </c>
      <c r="G42" s="167" t="s">
        <v>195</v>
      </c>
      <c r="H42" s="167" t="s">
        <v>24</v>
      </c>
      <c r="I42" s="167" t="s">
        <v>195</v>
      </c>
      <c r="J42" s="168" t="s">
        <v>24</v>
      </c>
      <c r="K42" s="167" t="s">
        <v>24</v>
      </c>
      <c r="L42" s="168">
        <v>1209.33</v>
      </c>
      <c r="M42" s="169" t="s">
        <v>24</v>
      </c>
      <c r="N42" s="170" t="s">
        <v>24</v>
      </c>
      <c r="T42" s="122" t="s">
        <v>193</v>
      </c>
    </row>
    <row r="43" spans="1:23" s="116" customFormat="1" ht="22.5" x14ac:dyDescent="0.2">
      <c r="A43" s="166"/>
      <c r="B43" s="164" t="s">
        <v>196</v>
      </c>
      <c r="C43" s="121" t="s">
        <v>197</v>
      </c>
      <c r="D43" s="121"/>
      <c r="E43" s="121"/>
      <c r="F43" s="167" t="s">
        <v>194</v>
      </c>
      <c r="G43" s="167" t="s">
        <v>198</v>
      </c>
      <c r="H43" s="167" t="s">
        <v>24</v>
      </c>
      <c r="I43" s="167" t="s">
        <v>198</v>
      </c>
      <c r="J43" s="168" t="s">
        <v>24</v>
      </c>
      <c r="K43" s="167" t="s">
        <v>24</v>
      </c>
      <c r="L43" s="168">
        <v>827.44</v>
      </c>
      <c r="M43" s="169" t="s">
        <v>24</v>
      </c>
      <c r="N43" s="170" t="s">
        <v>24</v>
      </c>
      <c r="T43" s="122" t="s">
        <v>197</v>
      </c>
    </row>
    <row r="44" spans="1:23" s="116" customFormat="1" x14ac:dyDescent="0.2">
      <c r="A44" s="171"/>
      <c r="B44" s="172"/>
      <c r="C44" s="173" t="s">
        <v>199</v>
      </c>
      <c r="D44" s="173"/>
      <c r="E44" s="173"/>
      <c r="F44" s="174" t="s">
        <v>24</v>
      </c>
      <c r="G44" s="174" t="s">
        <v>24</v>
      </c>
      <c r="H44" s="174" t="s">
        <v>24</v>
      </c>
      <c r="I44" s="174" t="s">
        <v>24</v>
      </c>
      <c r="J44" s="175" t="s">
        <v>24</v>
      </c>
      <c r="K44" s="174" t="s">
        <v>24</v>
      </c>
      <c r="L44" s="175">
        <v>9130.81</v>
      </c>
      <c r="M44" s="161" t="s">
        <v>24</v>
      </c>
      <c r="N44" s="176" t="s">
        <v>24</v>
      </c>
      <c r="V44" s="122" t="s">
        <v>199</v>
      </c>
    </row>
    <row r="45" spans="1:23" s="116" customFormat="1" ht="1.5" customHeight="1" x14ac:dyDescent="0.2">
      <c r="A45" s="177"/>
      <c r="B45" s="172"/>
      <c r="C45" s="172"/>
      <c r="D45" s="172"/>
      <c r="E45" s="172"/>
      <c r="F45" s="177"/>
      <c r="G45" s="177"/>
      <c r="H45" s="177"/>
      <c r="I45" s="177"/>
      <c r="J45" s="178"/>
      <c r="K45" s="177"/>
      <c r="L45" s="178"/>
      <c r="M45" s="167"/>
      <c r="N45" s="178"/>
    </row>
    <row r="46" spans="1:23" s="116" customFormat="1" x14ac:dyDescent="0.2">
      <c r="A46" s="179"/>
      <c r="B46" s="180" t="s">
        <v>24</v>
      </c>
      <c r="C46" s="173" t="s">
        <v>646</v>
      </c>
      <c r="D46" s="173"/>
      <c r="E46" s="173"/>
      <c r="F46" s="173"/>
      <c r="G46" s="173"/>
      <c r="H46" s="173"/>
      <c r="I46" s="173"/>
      <c r="J46" s="173"/>
      <c r="K46" s="173"/>
      <c r="L46" s="181">
        <v>9130.81</v>
      </c>
      <c r="M46" s="182"/>
      <c r="N46" s="183"/>
      <c r="W46" s="122" t="s">
        <v>646</v>
      </c>
    </row>
    <row r="47" spans="1:23" s="116" customFormat="1" x14ac:dyDescent="0.2">
      <c r="A47" s="150" t="s">
        <v>647</v>
      </c>
      <c r="B47" s="151"/>
      <c r="C47" s="151"/>
      <c r="D47" s="151"/>
      <c r="E47" s="151"/>
      <c r="F47" s="151"/>
      <c r="G47" s="151"/>
      <c r="H47" s="151"/>
      <c r="I47" s="151"/>
      <c r="J47" s="151"/>
      <c r="K47" s="151"/>
      <c r="L47" s="151"/>
      <c r="M47" s="151"/>
      <c r="N47" s="152"/>
      <c r="P47" s="122" t="s">
        <v>647</v>
      </c>
    </row>
    <row r="48" spans="1:23" s="116" customFormat="1" ht="22.5" x14ac:dyDescent="0.2">
      <c r="A48" s="156" t="s">
        <v>172</v>
      </c>
      <c r="B48" s="157" t="s">
        <v>648</v>
      </c>
      <c r="C48" s="158" t="s">
        <v>649</v>
      </c>
      <c r="D48" s="158"/>
      <c r="E48" s="158"/>
      <c r="F48" s="159" t="s">
        <v>171</v>
      </c>
      <c r="G48" s="159" t="s">
        <v>24</v>
      </c>
      <c r="H48" s="159" t="s">
        <v>24</v>
      </c>
      <c r="I48" s="159" t="s">
        <v>172</v>
      </c>
      <c r="J48" s="160">
        <v>2350000</v>
      </c>
      <c r="K48" s="159" t="s">
        <v>24</v>
      </c>
      <c r="L48" s="160">
        <v>875232.77</v>
      </c>
      <c r="M48" s="161">
        <v>5.37</v>
      </c>
      <c r="N48" s="162">
        <v>4700000</v>
      </c>
      <c r="Q48" s="122" t="s">
        <v>649</v>
      </c>
    </row>
    <row r="49" spans="1:26" ht="1.5" customHeight="1" x14ac:dyDescent="0.2">
      <c r="A49" s="177"/>
      <c r="B49" s="172"/>
      <c r="C49" s="172"/>
      <c r="D49" s="172"/>
      <c r="E49" s="172"/>
      <c r="F49" s="177"/>
      <c r="G49" s="177"/>
      <c r="H49" s="177"/>
      <c r="I49" s="177"/>
      <c r="J49" s="178"/>
      <c r="K49" s="177"/>
      <c r="L49" s="178"/>
      <c r="M49" s="167"/>
      <c r="N49" s="178"/>
      <c r="O49" s="116"/>
      <c r="P49" s="116"/>
      <c r="Q49" s="116"/>
      <c r="R49" s="116"/>
      <c r="S49" s="116"/>
      <c r="T49" s="116"/>
      <c r="U49" s="116"/>
      <c r="V49" s="116"/>
      <c r="W49" s="116"/>
      <c r="X49" s="116"/>
      <c r="Y49" s="116"/>
      <c r="Z49" s="116"/>
    </row>
    <row r="50" spans="1:26" x14ac:dyDescent="0.2">
      <c r="A50" s="179"/>
      <c r="B50" s="180" t="s">
        <v>24</v>
      </c>
      <c r="C50" s="173" t="s">
        <v>650</v>
      </c>
      <c r="D50" s="173"/>
      <c r="E50" s="173"/>
      <c r="F50" s="173"/>
      <c r="G50" s="173"/>
      <c r="H50" s="173"/>
      <c r="I50" s="173"/>
      <c r="J50" s="173"/>
      <c r="K50" s="173"/>
      <c r="L50" s="181">
        <v>875232.77</v>
      </c>
      <c r="M50" s="182"/>
      <c r="N50" s="183"/>
      <c r="O50" s="116"/>
      <c r="P50" s="116"/>
      <c r="Q50" s="116"/>
      <c r="R50" s="116"/>
      <c r="S50" s="116"/>
      <c r="T50" s="116"/>
      <c r="U50" s="116"/>
      <c r="V50" s="116"/>
      <c r="W50" s="122" t="s">
        <v>650</v>
      </c>
      <c r="X50" s="116"/>
      <c r="Y50" s="116"/>
      <c r="Z50" s="116"/>
    </row>
    <row r="51" spans="1:26" ht="2.25" customHeight="1" x14ac:dyDescent="0.2">
      <c r="B51" s="120"/>
      <c r="C51" s="120"/>
      <c r="D51" s="120"/>
      <c r="E51" s="120"/>
      <c r="F51" s="120"/>
      <c r="G51" s="120"/>
      <c r="H51" s="120"/>
      <c r="I51" s="120"/>
      <c r="J51" s="120"/>
      <c r="K51" s="120"/>
      <c r="L51" s="184"/>
      <c r="M51" s="185"/>
      <c r="N51" s="186"/>
      <c r="O51" s="116"/>
      <c r="P51" s="116"/>
      <c r="Q51" s="116"/>
      <c r="R51" s="116"/>
      <c r="S51" s="116"/>
      <c r="T51" s="116"/>
      <c r="U51" s="116"/>
      <c r="V51" s="116"/>
      <c r="W51" s="116"/>
      <c r="X51" s="116"/>
      <c r="Y51" s="116"/>
      <c r="Z51" s="116"/>
    </row>
    <row r="52" spans="1:26" x14ac:dyDescent="0.2">
      <c r="A52" s="179"/>
      <c r="B52" s="180" t="s">
        <v>24</v>
      </c>
      <c r="C52" s="173" t="s">
        <v>214</v>
      </c>
      <c r="D52" s="173"/>
      <c r="E52" s="173"/>
      <c r="F52" s="173"/>
      <c r="G52" s="173"/>
      <c r="H52" s="173"/>
      <c r="I52" s="173"/>
      <c r="J52" s="173"/>
      <c r="K52" s="173"/>
      <c r="L52" s="181" t="s">
        <v>24</v>
      </c>
      <c r="M52" s="182" t="s">
        <v>24</v>
      </c>
      <c r="N52" s="183" t="s">
        <v>24</v>
      </c>
      <c r="O52" s="116"/>
      <c r="P52" s="116"/>
      <c r="Q52" s="116"/>
      <c r="R52" s="116"/>
      <c r="S52" s="116"/>
      <c r="T52" s="116"/>
      <c r="U52" s="116"/>
      <c r="V52" s="116"/>
      <c r="W52" s="116"/>
      <c r="X52" s="122" t="s">
        <v>214</v>
      </c>
      <c r="Y52" s="116"/>
      <c r="Z52" s="116"/>
    </row>
    <row r="53" spans="1:26" x14ac:dyDescent="0.2">
      <c r="A53" s="187"/>
      <c r="B53" s="164" t="s">
        <v>168</v>
      </c>
      <c r="C53" s="121" t="s">
        <v>215</v>
      </c>
      <c r="D53" s="121"/>
      <c r="E53" s="121"/>
      <c r="F53" s="121"/>
      <c r="G53" s="121"/>
      <c r="H53" s="121"/>
      <c r="I53" s="121"/>
      <c r="J53" s="121"/>
      <c r="K53" s="121"/>
      <c r="L53" s="188">
        <v>9130.81</v>
      </c>
      <c r="M53" s="189">
        <v>8.94</v>
      </c>
      <c r="N53" s="190">
        <v>81629</v>
      </c>
      <c r="O53" s="116"/>
      <c r="P53" s="116"/>
      <c r="Q53" s="116"/>
      <c r="R53" s="116"/>
      <c r="S53" s="116"/>
      <c r="T53" s="116"/>
      <c r="U53" s="116"/>
      <c r="V53" s="116"/>
      <c r="W53" s="116"/>
      <c r="X53" s="116"/>
      <c r="Y53" s="122" t="s">
        <v>215</v>
      </c>
      <c r="Z53" s="116"/>
    </row>
    <row r="54" spans="1:26" x14ac:dyDescent="0.2">
      <c r="A54" s="187"/>
      <c r="B54" s="164" t="s">
        <v>24</v>
      </c>
      <c r="C54" s="121" t="s">
        <v>216</v>
      </c>
      <c r="D54" s="121"/>
      <c r="E54" s="121"/>
      <c r="F54" s="121"/>
      <c r="G54" s="121"/>
      <c r="H54" s="121"/>
      <c r="I54" s="121"/>
      <c r="J54" s="121"/>
      <c r="K54" s="121"/>
      <c r="L54" s="188" t="s">
        <v>24</v>
      </c>
      <c r="M54" s="189" t="s">
        <v>24</v>
      </c>
      <c r="N54" s="190" t="s">
        <v>24</v>
      </c>
      <c r="O54" s="116"/>
      <c r="P54" s="116"/>
      <c r="Q54" s="116"/>
      <c r="R54" s="116"/>
      <c r="S54" s="116"/>
      <c r="T54" s="116"/>
      <c r="U54" s="116"/>
      <c r="V54" s="116"/>
      <c r="W54" s="116"/>
      <c r="X54" s="116"/>
      <c r="Y54" s="122" t="s">
        <v>216</v>
      </c>
      <c r="Z54" s="116"/>
    </row>
    <row r="55" spans="1:26" x14ac:dyDescent="0.2">
      <c r="A55" s="187"/>
      <c r="B55" s="164" t="s">
        <v>24</v>
      </c>
      <c r="C55" s="121" t="s">
        <v>217</v>
      </c>
      <c r="D55" s="121"/>
      <c r="E55" s="121"/>
      <c r="F55" s="121"/>
      <c r="G55" s="121"/>
      <c r="H55" s="121"/>
      <c r="I55" s="121"/>
      <c r="J55" s="121"/>
      <c r="K55" s="121"/>
      <c r="L55" s="188">
        <v>664.94</v>
      </c>
      <c r="M55" s="189" t="s">
        <v>24</v>
      </c>
      <c r="N55" s="190" t="s">
        <v>24</v>
      </c>
      <c r="O55" s="116"/>
      <c r="P55" s="116"/>
      <c r="Q55" s="116"/>
      <c r="R55" s="116"/>
      <c r="S55" s="116"/>
      <c r="T55" s="116"/>
      <c r="U55" s="116"/>
      <c r="V55" s="116"/>
      <c r="W55" s="116"/>
      <c r="X55" s="116"/>
      <c r="Y55" s="122" t="s">
        <v>217</v>
      </c>
      <c r="Z55" s="116"/>
    </row>
    <row r="56" spans="1:26" x14ac:dyDescent="0.2">
      <c r="A56" s="187"/>
      <c r="B56" s="164" t="s">
        <v>24</v>
      </c>
      <c r="C56" s="121" t="s">
        <v>218</v>
      </c>
      <c r="D56" s="121"/>
      <c r="E56" s="121"/>
      <c r="F56" s="121"/>
      <c r="G56" s="121"/>
      <c r="H56" s="121"/>
      <c r="I56" s="121"/>
      <c r="J56" s="121"/>
      <c r="K56" s="121"/>
      <c r="L56" s="188">
        <v>6166.44</v>
      </c>
      <c r="M56" s="189" t="s">
        <v>24</v>
      </c>
      <c r="N56" s="190" t="s">
        <v>24</v>
      </c>
      <c r="O56" s="116"/>
      <c r="P56" s="116"/>
      <c r="Q56" s="116"/>
      <c r="R56" s="116"/>
      <c r="S56" s="116"/>
      <c r="T56" s="116"/>
      <c r="U56" s="116"/>
      <c r="V56" s="116"/>
      <c r="W56" s="116"/>
      <c r="X56" s="116"/>
      <c r="Y56" s="122" t="s">
        <v>218</v>
      </c>
      <c r="Z56" s="116"/>
    </row>
    <row r="57" spans="1:26" x14ac:dyDescent="0.2">
      <c r="A57" s="187"/>
      <c r="B57" s="164" t="s">
        <v>24</v>
      </c>
      <c r="C57" s="121" t="s">
        <v>219</v>
      </c>
      <c r="D57" s="121"/>
      <c r="E57" s="121"/>
      <c r="F57" s="121"/>
      <c r="G57" s="121"/>
      <c r="H57" s="121"/>
      <c r="I57" s="121"/>
      <c r="J57" s="121"/>
      <c r="K57" s="121"/>
      <c r="L57" s="188">
        <v>262.66000000000003</v>
      </c>
      <c r="M57" s="189" t="s">
        <v>24</v>
      </c>
      <c r="N57" s="190" t="s">
        <v>24</v>
      </c>
      <c r="O57" s="116"/>
      <c r="P57" s="116"/>
      <c r="Q57" s="116"/>
      <c r="R57" s="116"/>
      <c r="S57" s="116"/>
      <c r="T57" s="116"/>
      <c r="U57" s="116"/>
      <c r="V57" s="116"/>
      <c r="W57" s="116"/>
      <c r="X57" s="116"/>
      <c r="Y57" s="122" t="s">
        <v>219</v>
      </c>
      <c r="Z57" s="116"/>
    </row>
    <row r="58" spans="1:26" x14ac:dyDescent="0.2">
      <c r="A58" s="187"/>
      <c r="B58" s="164" t="s">
        <v>24</v>
      </c>
      <c r="C58" s="121" t="s">
        <v>220</v>
      </c>
      <c r="D58" s="121"/>
      <c r="E58" s="121"/>
      <c r="F58" s="121"/>
      <c r="G58" s="121"/>
      <c r="H58" s="121"/>
      <c r="I58" s="121"/>
      <c r="J58" s="121"/>
      <c r="K58" s="121"/>
      <c r="L58" s="188">
        <v>1209.33</v>
      </c>
      <c r="M58" s="189" t="s">
        <v>24</v>
      </c>
      <c r="N58" s="190" t="s">
        <v>24</v>
      </c>
      <c r="O58" s="116"/>
      <c r="P58" s="116"/>
      <c r="Q58" s="116"/>
      <c r="R58" s="116"/>
      <c r="S58" s="116"/>
      <c r="T58" s="116"/>
      <c r="U58" s="116"/>
      <c r="V58" s="116"/>
      <c r="W58" s="116"/>
      <c r="X58" s="116"/>
      <c r="Y58" s="122" t="s">
        <v>220</v>
      </c>
      <c r="Z58" s="116"/>
    </row>
    <row r="59" spans="1:26" x14ac:dyDescent="0.2">
      <c r="A59" s="187"/>
      <c r="B59" s="164" t="s">
        <v>24</v>
      </c>
      <c r="C59" s="121" t="s">
        <v>221</v>
      </c>
      <c r="D59" s="121"/>
      <c r="E59" s="121"/>
      <c r="F59" s="121"/>
      <c r="G59" s="121"/>
      <c r="H59" s="121"/>
      <c r="I59" s="121"/>
      <c r="J59" s="121"/>
      <c r="K59" s="121"/>
      <c r="L59" s="188">
        <v>827.44</v>
      </c>
      <c r="M59" s="189" t="s">
        <v>24</v>
      </c>
      <c r="N59" s="190" t="s">
        <v>24</v>
      </c>
      <c r="O59" s="116"/>
      <c r="P59" s="116"/>
      <c r="Q59" s="116"/>
      <c r="R59" s="116"/>
      <c r="S59" s="116"/>
      <c r="T59" s="116"/>
      <c r="U59" s="116"/>
      <c r="V59" s="116"/>
      <c r="W59" s="116"/>
      <c r="X59" s="116"/>
      <c r="Y59" s="122" t="s">
        <v>221</v>
      </c>
      <c r="Z59" s="116"/>
    </row>
    <row r="60" spans="1:26" x14ac:dyDescent="0.2">
      <c r="A60" s="187"/>
      <c r="B60" s="164" t="s">
        <v>172</v>
      </c>
      <c r="C60" s="121" t="s">
        <v>222</v>
      </c>
      <c r="D60" s="121"/>
      <c r="E60" s="121"/>
      <c r="F60" s="121"/>
      <c r="G60" s="121"/>
      <c r="H60" s="121"/>
      <c r="I60" s="121"/>
      <c r="J60" s="121"/>
      <c r="K60" s="121"/>
      <c r="L60" s="188">
        <v>875232.77</v>
      </c>
      <c r="M60" s="189">
        <v>5.37</v>
      </c>
      <c r="N60" s="190">
        <v>4700000</v>
      </c>
      <c r="O60" s="116"/>
      <c r="P60" s="116"/>
      <c r="Q60" s="116"/>
      <c r="R60" s="116"/>
      <c r="S60" s="116"/>
      <c r="T60" s="116"/>
      <c r="U60" s="116"/>
      <c r="V60" s="116"/>
      <c r="W60" s="116"/>
      <c r="X60" s="116"/>
      <c r="Y60" s="122" t="s">
        <v>222</v>
      </c>
      <c r="Z60" s="116"/>
    </row>
    <row r="61" spans="1:26" x14ac:dyDescent="0.2">
      <c r="A61" s="187"/>
      <c r="B61" s="164" t="s">
        <v>24</v>
      </c>
      <c r="C61" s="121" t="s">
        <v>223</v>
      </c>
      <c r="D61" s="121"/>
      <c r="E61" s="121"/>
      <c r="F61" s="121"/>
      <c r="G61" s="121"/>
      <c r="H61" s="121"/>
      <c r="I61" s="121"/>
      <c r="J61" s="121"/>
      <c r="K61" s="121"/>
      <c r="L61" s="188">
        <v>1272.98</v>
      </c>
      <c r="M61" s="189" t="s">
        <v>24</v>
      </c>
      <c r="N61" s="190" t="s">
        <v>24</v>
      </c>
      <c r="O61" s="116"/>
      <c r="P61" s="116"/>
      <c r="Q61" s="116"/>
      <c r="R61" s="116"/>
      <c r="S61" s="116"/>
      <c r="T61" s="116"/>
      <c r="U61" s="116"/>
      <c r="V61" s="116"/>
      <c r="W61" s="116"/>
      <c r="X61" s="116"/>
      <c r="Y61" s="122" t="s">
        <v>223</v>
      </c>
      <c r="Z61" s="116"/>
    </row>
    <row r="62" spans="1:26" x14ac:dyDescent="0.2">
      <c r="A62" s="187"/>
      <c r="B62" s="164" t="s">
        <v>24</v>
      </c>
      <c r="C62" s="121" t="s">
        <v>224</v>
      </c>
      <c r="D62" s="121"/>
      <c r="E62" s="121"/>
      <c r="F62" s="121"/>
      <c r="G62" s="121"/>
      <c r="H62" s="121"/>
      <c r="I62" s="121"/>
      <c r="J62" s="121"/>
      <c r="K62" s="121"/>
      <c r="L62" s="188">
        <v>1209.33</v>
      </c>
      <c r="M62" s="189" t="s">
        <v>24</v>
      </c>
      <c r="N62" s="190" t="s">
        <v>24</v>
      </c>
      <c r="O62" s="116"/>
      <c r="P62" s="116"/>
      <c r="Q62" s="116"/>
      <c r="R62" s="116"/>
      <c r="S62" s="116"/>
      <c r="T62" s="116"/>
      <c r="U62" s="116"/>
      <c r="V62" s="116"/>
      <c r="W62" s="116"/>
      <c r="X62" s="116"/>
      <c r="Y62" s="122" t="s">
        <v>224</v>
      </c>
      <c r="Z62" s="116"/>
    </row>
    <row r="63" spans="1:26" x14ac:dyDescent="0.2">
      <c r="A63" s="187"/>
      <c r="B63" s="164" t="s">
        <v>24</v>
      </c>
      <c r="C63" s="121" t="s">
        <v>225</v>
      </c>
      <c r="D63" s="121"/>
      <c r="E63" s="121"/>
      <c r="F63" s="121"/>
      <c r="G63" s="121"/>
      <c r="H63" s="121"/>
      <c r="I63" s="121"/>
      <c r="J63" s="121"/>
      <c r="K63" s="121"/>
      <c r="L63" s="188">
        <v>827.44</v>
      </c>
      <c r="M63" s="189" t="s">
        <v>24</v>
      </c>
      <c r="N63" s="190" t="s">
        <v>24</v>
      </c>
      <c r="O63" s="116"/>
      <c r="P63" s="116"/>
      <c r="Q63" s="116"/>
      <c r="R63" s="116"/>
      <c r="S63" s="116"/>
      <c r="T63" s="116"/>
      <c r="U63" s="116"/>
      <c r="V63" s="116"/>
      <c r="W63" s="116"/>
      <c r="X63" s="116"/>
      <c r="Y63" s="122" t="s">
        <v>225</v>
      </c>
      <c r="Z63" s="116"/>
    </row>
    <row r="64" spans="1:26" x14ac:dyDescent="0.2">
      <c r="A64" s="187"/>
      <c r="B64" s="178" t="s">
        <v>24</v>
      </c>
      <c r="C64" s="191" t="s">
        <v>226</v>
      </c>
      <c r="D64" s="191"/>
      <c r="E64" s="191"/>
      <c r="F64" s="191"/>
      <c r="G64" s="191"/>
      <c r="H64" s="191"/>
      <c r="I64" s="191"/>
      <c r="J64" s="191"/>
      <c r="K64" s="191"/>
      <c r="L64" s="192">
        <v>884363.58</v>
      </c>
      <c r="M64" s="193" t="s">
        <v>24</v>
      </c>
      <c r="N64" s="194">
        <v>4781629</v>
      </c>
      <c r="O64" s="116"/>
      <c r="P64" s="116"/>
      <c r="Q64" s="116"/>
      <c r="R64" s="116"/>
      <c r="S64" s="116"/>
      <c r="T64" s="116"/>
      <c r="U64" s="116"/>
      <c r="V64" s="116"/>
      <c r="W64" s="116"/>
      <c r="X64" s="116"/>
      <c r="Y64" s="116"/>
      <c r="Z64" s="122" t="s">
        <v>226</v>
      </c>
    </row>
    <row r="65" spans="1:26" x14ac:dyDescent="0.2">
      <c r="A65" s="187"/>
      <c r="B65" s="164" t="s">
        <v>24</v>
      </c>
      <c r="C65" s="121" t="s">
        <v>216</v>
      </c>
      <c r="D65" s="121"/>
      <c r="E65" s="121"/>
      <c r="F65" s="121"/>
      <c r="G65" s="121"/>
      <c r="H65" s="121"/>
      <c r="I65" s="121"/>
      <c r="J65" s="121"/>
      <c r="K65" s="121"/>
      <c r="L65" s="188" t="s">
        <v>24</v>
      </c>
      <c r="M65" s="189" t="s">
        <v>24</v>
      </c>
      <c r="N65" s="190" t="s">
        <v>24</v>
      </c>
      <c r="O65" s="116"/>
      <c r="P65" s="116"/>
      <c r="Q65" s="116"/>
      <c r="R65" s="116"/>
      <c r="S65" s="116"/>
      <c r="T65" s="116"/>
      <c r="U65" s="116"/>
      <c r="V65" s="116"/>
      <c r="W65" s="116"/>
      <c r="X65" s="116"/>
      <c r="Y65" s="122" t="s">
        <v>216</v>
      </c>
      <c r="Z65" s="116"/>
    </row>
    <row r="66" spans="1:26" x14ac:dyDescent="0.2">
      <c r="A66" s="187"/>
      <c r="B66" s="164" t="s">
        <v>24</v>
      </c>
      <c r="C66" s="121" t="s">
        <v>227</v>
      </c>
      <c r="D66" s="121"/>
      <c r="E66" s="121"/>
      <c r="F66" s="121"/>
      <c r="G66" s="121"/>
      <c r="H66" s="121"/>
      <c r="I66" s="121"/>
      <c r="J66" s="121"/>
      <c r="K66" s="121"/>
      <c r="L66" s="188" t="s">
        <v>24</v>
      </c>
      <c r="M66" s="189" t="s">
        <v>24</v>
      </c>
      <c r="N66" s="190">
        <v>4700000</v>
      </c>
      <c r="O66" s="116"/>
      <c r="P66" s="116"/>
      <c r="Q66" s="116"/>
      <c r="R66" s="116"/>
      <c r="S66" s="116"/>
      <c r="T66" s="116"/>
      <c r="U66" s="116"/>
      <c r="V66" s="116"/>
      <c r="W66" s="116"/>
      <c r="X66" s="116"/>
      <c r="Y66" s="122" t="s">
        <v>227</v>
      </c>
      <c r="Z66" s="116"/>
    </row>
    <row r="67" spans="1:26" ht="1.5" customHeight="1" x14ac:dyDescent="0.2">
      <c r="B67" s="178"/>
      <c r="C67" s="172"/>
      <c r="D67" s="172"/>
      <c r="E67" s="172"/>
      <c r="F67" s="172"/>
      <c r="G67" s="172"/>
      <c r="H67" s="172"/>
      <c r="I67" s="172"/>
      <c r="J67" s="172"/>
      <c r="K67" s="172"/>
      <c r="L67" s="192"/>
      <c r="M67" s="193"/>
      <c r="N67" s="195"/>
      <c r="O67" s="116"/>
      <c r="P67" s="116"/>
      <c r="Q67" s="116"/>
      <c r="R67" s="116"/>
      <c r="S67" s="116"/>
      <c r="T67" s="116"/>
      <c r="U67" s="116"/>
      <c r="V67" s="116"/>
      <c r="W67" s="116"/>
      <c r="X67" s="116"/>
      <c r="Y67" s="116"/>
      <c r="Z67" s="116"/>
    </row>
    <row r="68" spans="1:26" ht="53.25" customHeight="1" x14ac:dyDescent="0.2">
      <c r="A68" s="196"/>
      <c r="B68" s="196"/>
      <c r="C68" s="196"/>
      <c r="D68" s="196"/>
      <c r="E68" s="196"/>
      <c r="F68" s="196"/>
      <c r="G68" s="196"/>
      <c r="H68" s="196"/>
      <c r="I68" s="196"/>
      <c r="J68" s="196"/>
      <c r="K68" s="196"/>
      <c r="L68" s="196"/>
      <c r="M68" s="196"/>
      <c r="N68" s="196"/>
      <c r="O68" s="116"/>
      <c r="P68" s="116"/>
      <c r="Q68" s="116"/>
      <c r="R68" s="116"/>
      <c r="S68" s="116"/>
      <c r="T68" s="116"/>
      <c r="U68" s="116"/>
      <c r="V68" s="116"/>
      <c r="W68" s="116"/>
      <c r="X68" s="116"/>
      <c r="Y68" s="116"/>
      <c r="Z68" s="116"/>
    </row>
    <row r="71" spans="1:26" ht="11.25" customHeight="1" x14ac:dyDescent="0.2">
      <c r="B71" s="75" t="s">
        <v>115</v>
      </c>
      <c r="C71" s="75"/>
      <c r="D71" s="75"/>
      <c r="E71" s="75"/>
      <c r="F71" s="75"/>
      <c r="J71" s="76" t="s">
        <v>116</v>
      </c>
      <c r="K71" s="76"/>
    </row>
    <row r="82" spans="15:26" x14ac:dyDescent="0.2">
      <c r="O82" s="116"/>
      <c r="P82" s="116"/>
      <c r="Q82" s="116"/>
      <c r="R82" s="116"/>
      <c r="S82" s="116"/>
      <c r="T82" s="116"/>
      <c r="U82" s="116"/>
      <c r="V82" s="116"/>
      <c r="W82" s="116"/>
      <c r="X82" s="116"/>
      <c r="Y82" s="116"/>
      <c r="Z82" s="116"/>
    </row>
  </sheetData>
  <mergeCells count="55">
    <mergeCell ref="C66:K66"/>
    <mergeCell ref="B71:F71"/>
    <mergeCell ref="J71:K71"/>
    <mergeCell ref="C60:K60"/>
    <mergeCell ref="C61:K61"/>
    <mergeCell ref="C62:K62"/>
    <mergeCell ref="C63:K63"/>
    <mergeCell ref="C64:K64"/>
    <mergeCell ref="C65:K65"/>
    <mergeCell ref="C54:K54"/>
    <mergeCell ref="C55:K55"/>
    <mergeCell ref="C56:K56"/>
    <mergeCell ref="C57:K57"/>
    <mergeCell ref="C58:K58"/>
    <mergeCell ref="C59:K59"/>
    <mergeCell ref="C46:K46"/>
    <mergeCell ref="A47:N47"/>
    <mergeCell ref="C48:E48"/>
    <mergeCell ref="C50:K50"/>
    <mergeCell ref="C52:K52"/>
    <mergeCell ref="C53:K53"/>
    <mergeCell ref="C39:E39"/>
    <mergeCell ref="C40:E40"/>
    <mergeCell ref="C41:E41"/>
    <mergeCell ref="C42:E42"/>
    <mergeCell ref="C43:E43"/>
    <mergeCell ref="C44:E44"/>
    <mergeCell ref="C33:N33"/>
    <mergeCell ref="C34:E34"/>
    <mergeCell ref="C35:E35"/>
    <mergeCell ref="C36:E36"/>
    <mergeCell ref="C37:E37"/>
    <mergeCell ref="C38:E38"/>
    <mergeCell ref="J27:L28"/>
    <mergeCell ref="M27:M29"/>
    <mergeCell ref="N27:N29"/>
    <mergeCell ref="C30:E30"/>
    <mergeCell ref="A31:N31"/>
    <mergeCell ref="C32:E32"/>
    <mergeCell ref="A12:N12"/>
    <mergeCell ref="A13:N13"/>
    <mergeCell ref="B15:F15"/>
    <mergeCell ref="B16:F16"/>
    <mergeCell ref="L25:M25"/>
    <mergeCell ref="A27:A29"/>
    <mergeCell ref="B27:B29"/>
    <mergeCell ref="C27:E29"/>
    <mergeCell ref="F27:F29"/>
    <mergeCell ref="G27:I28"/>
    <mergeCell ref="D5:N5"/>
    <mergeCell ref="A7:N7"/>
    <mergeCell ref="A8:N8"/>
    <mergeCell ref="A9:N9"/>
    <mergeCell ref="A10:N10"/>
    <mergeCell ref="A11:N1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Расчет стоимости</vt:lpstr>
      <vt:lpstr>ССРСС</vt:lpstr>
      <vt:lpstr>ЛСР Монт.тр-ра</vt:lpstr>
      <vt:lpstr>ЛСР фундаменты</vt:lpstr>
      <vt:lpstr>ЛСР ячейка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Тимур Басханов</dc:creator>
  <cp:lastModifiedBy>Тимур Басханов</cp:lastModifiedBy>
  <cp:lastPrinted>2021-02-11T14:48:07Z</cp:lastPrinted>
  <dcterms:created xsi:type="dcterms:W3CDTF">2003-01-28T12:33:10Z</dcterms:created>
  <dcterms:modified xsi:type="dcterms:W3CDTF">2021-07-16T13:42:41Z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именование гр рас">
    <vt:lpwstr>это и есть наим</vt:lpwstr>
  </property>
</Properties>
</file>